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37" firstSheet="5" activeTab="5"/>
  </bookViews>
  <sheets>
    <sheet name="一.湛河区2022年一般公共预算收支预算总表" sheetId="315" r:id="rId1"/>
    <sheet name="二.湛河区2022年一般公共预算收入预算表" sheetId="316" r:id="rId2"/>
    <sheet name="三.湛河区2022年一般公共预算本级支出预算表" sheetId="317" r:id="rId3"/>
    <sheet name="四.湛河区2022年一般公共预算支出预算总表" sheetId="308" r:id="rId4"/>
    <sheet name="五.湛河区2022年一般公共预算支出预算明细表" sheetId="370" r:id="rId5"/>
    <sheet name="六.湛河区2022年一般公共预算本级基本支出经济分类" sheetId="267" r:id="rId6"/>
    <sheet name="七.湛河区2022年三公经费预算汇总表" sheetId="358" r:id="rId7"/>
    <sheet name="八.市对湛河区2022年税收返还和转移支付分项目预算表" sheetId="330" r:id="rId8"/>
    <sheet name="九.市对湛河区2022年税收返还和转移支付分地区预算表" sheetId="359" r:id="rId9"/>
    <sheet name="十.湛河区2022年基本建设支出预算表" sheetId="328" r:id="rId10"/>
    <sheet name="十一.湛河区2021年一般债务余额情况表" sheetId="275" r:id="rId11"/>
    <sheet name="十二.湛河区2021年地方政府一般债务分地区限额余额情况表" sheetId="276" r:id="rId12"/>
    <sheet name="十三.湛河区2022年政府性基金收支预算总表" sheetId="320" r:id="rId13"/>
    <sheet name="十四.湛河区2022年政府性基金收入预算表" sheetId="306" r:id="rId14"/>
    <sheet name="十五.湛河区本级2022年政府性基金支出预算表" sheetId="307" r:id="rId15"/>
    <sheet name="十六.湛河区2022年政府性基金支出预算明细表" sheetId="217" r:id="rId16"/>
    <sheet name="十七.市对湛河区2022年政府性基金转移支付分项目预算表" sheetId="241" r:id="rId17"/>
    <sheet name="十八.市对湛河区2022年政府性基金转移支付分地区预算表" sheetId="360" r:id="rId18"/>
    <sheet name="十九.湛河区2021年政府专项债务限额余额情况表" sheetId="277" r:id="rId19"/>
    <sheet name="二十.湛河区2021年政府专项债务分地区限额余额情况表" sheetId="278" r:id="rId20"/>
    <sheet name="二十一.湛河区2022年国有资本经营收支预算总表" sheetId="257" r:id="rId21"/>
    <sheet name="二十二.湛河区2022年国有资本经营收入预算表" sheetId="362" r:id="rId22"/>
    <sheet name="二十三.湛河区2022年国有资本经营支出预算表" sheetId="363" r:id="rId23"/>
    <sheet name="二十四、湛河区2022年本级国有资本经营支出预算表" sheetId="369" r:id="rId24"/>
    <sheet name="二十五.市对湛河区2022年国有资本经营预算转移支付分项目表" sheetId="364" r:id="rId25"/>
    <sheet name="二十六.湛河区2022年国有资本经营预算转移支付分地区表" sheetId="365" r:id="rId26"/>
    <sheet name="二十七.湛河区2022社会保险基金收支预算总表" sheetId="338" r:id="rId27"/>
    <sheet name="二十八.湛河区2022年社会保险基金收入预算表" sheetId="368" r:id="rId28"/>
    <sheet name="二十九.湛河区2022年社会保险基金支出预算表" sheetId="367" r:id="rId29"/>
  </sheets>
  <externalReferences>
    <externalReference r:id="rId31"/>
    <externalReference r:id="rId32"/>
  </externalReferences>
  <definedNames>
    <definedName name="_xlnm._FilterDatabase" localSheetId="7" hidden="1">八.市对湛河区2022年税收返还和转移支付分项目预算表!$A$4:$B$70</definedName>
    <definedName name="\aa" localSheetId="21">#REF!</definedName>
    <definedName name="\aa" localSheetId="22">#REF!</definedName>
    <definedName name="\aa">#REF!</definedName>
    <definedName name="\d" localSheetId="21">#REF!</definedName>
    <definedName name="\d" localSheetId="22">#REF!</definedName>
    <definedName name="\d" localSheetId="20">#REF!</definedName>
    <definedName name="\d" localSheetId="15">#REF!</definedName>
    <definedName name="\d">#REF!</definedName>
    <definedName name="\P" localSheetId="21">#REF!</definedName>
    <definedName name="\P" localSheetId="22">#REF!</definedName>
    <definedName name="\P" localSheetId="20">#REF!</definedName>
    <definedName name="\P">#REF!</definedName>
    <definedName name="\x" localSheetId="21">#REF!</definedName>
    <definedName name="\x" localSheetId="22">#REF!</definedName>
    <definedName name="\x" localSheetId="20">#REF!</definedName>
    <definedName name="\x" localSheetId="15">#REF!</definedName>
    <definedName name="\x">#REF!</definedName>
    <definedName name="\z">#N/A</definedName>
    <definedName name="_11" localSheetId="22" hidden="1">#REF!</definedName>
    <definedName name="_11" hidden="1">#REF!</definedName>
    <definedName name="_xlnm._FilterDatabase" localSheetId="19" hidden="1">二十.湛河区2021年政府专项债务分地区限额余额情况表!$A$4:$C$5</definedName>
    <definedName name="_xlnm._FilterDatabase" localSheetId="11" hidden="1">十二.湛河区2021年地方政府一般债务分地区限额余额情况表!$A$4:$C$4</definedName>
    <definedName name="_Key1" localSheetId="21" hidden="1">#REF!</definedName>
    <definedName name="_Key1" localSheetId="22" hidden="1">#REF!</definedName>
    <definedName name="_Key1" localSheetId="20" hidden="1">#REF!</definedName>
    <definedName name="_Key1" hidden="1">#REF!</definedName>
    <definedName name="_Order1" hidden="1">255</definedName>
    <definedName name="_Order2" hidden="1">255</definedName>
    <definedName name="_Sort" localSheetId="21" hidden="1">#REF!</definedName>
    <definedName name="_Sort" localSheetId="22" hidden="1">#REF!</definedName>
    <definedName name="_Sort" localSheetId="20" hidden="1">#REF!</definedName>
    <definedName name="_Sort" hidden="1">#REF!</definedName>
    <definedName name="A">#N/A</definedName>
    <definedName name="aaaaaaa" localSheetId="21">#REF!</definedName>
    <definedName name="aaaaaaa" localSheetId="22">#REF!</definedName>
    <definedName name="aaaaaaa" localSheetId="20">#REF!</definedName>
    <definedName name="aaaaaaa">#REF!</definedName>
    <definedName name="B">#N/A</definedName>
    <definedName name="Database" localSheetId="21" hidden="1">#REF!</definedName>
    <definedName name="Database" localSheetId="22" hidden="1">#REF!</definedName>
    <definedName name="Database" localSheetId="20" hidden="1">#REF!</definedName>
    <definedName name="Database" localSheetId="15" hidden="1">#REF!</definedName>
    <definedName name="Database" hidden="1">#REF!</definedName>
    <definedName name="dddddd" localSheetId="21">#REF!</definedName>
    <definedName name="dddddd" localSheetId="22">#REF!</definedName>
    <definedName name="dddddd" localSheetId="20">#REF!</definedName>
    <definedName name="dddddd">#REF!</definedName>
    <definedName name="ffffff" localSheetId="21">#REF!</definedName>
    <definedName name="ffffff" localSheetId="22">#REF!</definedName>
    <definedName name="ffffff" localSheetId="20">#REF!</definedName>
    <definedName name="ffffff">#REF!</definedName>
    <definedName name="ggggg" localSheetId="21">#REF!</definedName>
    <definedName name="ggggg" localSheetId="22">#REF!</definedName>
    <definedName name="ggggg" localSheetId="20">#REF!</definedName>
    <definedName name="ggggg">#REF!</definedName>
    <definedName name="gxxe2003">'[1]P1012001'!$A$6:$E$117</definedName>
    <definedName name="hhh" localSheetId="21">'[2]Mp-team 1'!#REF!</definedName>
    <definedName name="hhh" localSheetId="22">'[2]Mp-team 1'!#REF!</definedName>
    <definedName name="hhh">'[2]Mp-team 1'!#REF!</definedName>
    <definedName name="hhhhhh" localSheetId="21">#REF!</definedName>
    <definedName name="hhhhhh" localSheetId="22">#REF!</definedName>
    <definedName name="hhhhhh" localSheetId="20">#REF!</definedName>
    <definedName name="hhhhhh">#REF!</definedName>
    <definedName name="hhhhhhhhh" localSheetId="21">#REF!</definedName>
    <definedName name="hhhhhhhhh" localSheetId="22">#REF!</definedName>
    <definedName name="hhhhhhhhh" localSheetId="20">#REF!</definedName>
    <definedName name="hhhhhhhhh">#REF!</definedName>
    <definedName name="jjjjj" localSheetId="21">#REF!</definedName>
    <definedName name="jjjjj" localSheetId="22">#REF!</definedName>
    <definedName name="jjjjj" localSheetId="20">#REF!</definedName>
    <definedName name="jjjjj">#REF!</definedName>
    <definedName name="kkkkk" localSheetId="21">#REF!</definedName>
    <definedName name="kkkkk" localSheetId="22">#REF!</definedName>
    <definedName name="kkkkk" localSheetId="20">#REF!</definedName>
    <definedName name="kkkkk">#REF!</definedName>
    <definedName name="_xlnm.Print_Area" localSheetId="7">八.市对湛河区2022年税收返还和转移支付分项目预算表!$A$1:$B$70</definedName>
    <definedName name="_xlnm.Print_Area" localSheetId="1">二.湛河区2022年一般公共预算收入预算表!$A$1:$D$27</definedName>
    <definedName name="_xlnm.Print_Area" localSheetId="19">二十.湛河区2021年政府专项债务分地区限额余额情况表!$A$1:$C$5</definedName>
    <definedName name="_xlnm.Print_Area" localSheetId="21">二十二.湛河区2022年国有资本经营收入预算表!$A$1:$B$31</definedName>
    <definedName name="_xlnm.Print_Area" localSheetId="26">二十七.湛河区2022社会保险基金收支预算总表!$A$2:$D$20</definedName>
    <definedName name="_xlnm.Print_Area" localSheetId="20">二十一.湛河区2022年国有资本经营收支预算总表!$A$1:$D$31</definedName>
    <definedName name="_xlnm.Print_Area" localSheetId="5">六.湛河区2022年一般公共预算本级基本支出经济分类!$A$1:$C$49</definedName>
    <definedName name="_xlnm.Print_Area" localSheetId="2">三.湛河区2022年一般公共预算本级支出预算表!#REF!</definedName>
    <definedName name="_xlnm.Print_Area" localSheetId="9">十.湛河区2022年基本建设支出预算表!$A$1:$B$16</definedName>
    <definedName name="_xlnm.Print_Area" localSheetId="11">十二.湛河区2021年地方政府一般债务分地区限额余额情况表!$A$1:$C$5</definedName>
    <definedName name="_xlnm.Print_Area" localSheetId="18">十九.湛河区2021年政府专项债务限额余额情况表!$A$1:$C$11</definedName>
    <definedName name="_xlnm.Print_Area" localSheetId="15">十六.湛河区2022年政府性基金支出预算明细表!$A$1:$C$40</definedName>
    <definedName name="_xlnm.Print_Area" localSheetId="16">十七.市对湛河区2022年政府性基金转移支付分项目预算表!$A$1:$B$13</definedName>
    <definedName name="_xlnm.Print_Area" localSheetId="12">十三.湛河区2022年政府性基金收支预算总表!$A$1:$D$13</definedName>
    <definedName name="_xlnm.Print_Area" localSheetId="13">十四.湛河区2022年政府性基金收入预算表!$A$1:$D$15</definedName>
    <definedName name="_xlnm.Print_Area" localSheetId="14">十五.湛河区本级2022年政府性基金支出预算表!#REF!</definedName>
    <definedName name="_xlnm.Print_Area" localSheetId="10">十一.湛河区2021年一般债务余额情况表!$A$1:$C$10</definedName>
    <definedName name="_xlnm.Print_Area" localSheetId="3">四.湛河区2022年一般公共预算支出预算总表!#REF!</definedName>
    <definedName name="_xlnm.Print_Area" localSheetId="0">一.湛河区2022年一般公共预算收支预算总表!$A$1:$D$13</definedName>
    <definedName name="_xlnm.Print_Area" hidden="1">#N/A</definedName>
    <definedName name="_xlnm.Print_Titles" localSheetId="7">八.市对湛河区2022年税收返还和转移支付分项目预算表!$3:$4</definedName>
    <definedName name="_xlnm.Print_Titles" localSheetId="21">二十二.湛河区2022年国有资本经营收入预算表!$3:$4</definedName>
    <definedName name="_xlnm.Print_Titles" localSheetId="26">二十七.湛河区2022社会保险基金收支预算总表!$3:$4</definedName>
    <definedName name="_xlnm.Print_Titles" localSheetId="22">二十三.湛河区2022年国有资本经营支出预算表!$3:$4</definedName>
    <definedName name="_xlnm.Print_Titles" localSheetId="20">二十一.湛河区2022年国有资本经营收支预算总表!$3:$4</definedName>
    <definedName name="_xlnm.Print_Titles" localSheetId="5">六.湛河区2022年一般公共预算本级基本支出经济分类!$1:$4</definedName>
    <definedName name="_xlnm.Print_Titles" localSheetId="15">十六.湛河区2022年政府性基金支出预算明细表!$3:$4</definedName>
    <definedName name="_xlnm.Print_Titles" hidden="1">#N/A</definedName>
    <definedName name="rrrrr" localSheetId="21">#REF!</definedName>
    <definedName name="rrrrr" localSheetId="22">#REF!</definedName>
    <definedName name="rrrrr" localSheetId="20">#REF!</definedName>
    <definedName name="rrrrr">#REF!</definedName>
    <definedName name="sss">#N/A</definedName>
    <definedName name="ssss" localSheetId="21">#REF!</definedName>
    <definedName name="ssss" localSheetId="22">#REF!</definedName>
    <definedName name="ssss" localSheetId="20">#REF!</definedName>
    <definedName name="ssss">#REF!</definedName>
    <definedName name="zzzzz" localSheetId="21">#REF!</definedName>
    <definedName name="zzzzz" localSheetId="22">#REF!</definedName>
    <definedName name="zzzzz" localSheetId="20">#REF!</definedName>
    <definedName name="zzzzz">#REF!</definedName>
    <definedName name="啊啊" localSheetId="21">#REF!</definedName>
    <definedName name="啊啊" localSheetId="22">#REF!</definedName>
    <definedName name="啊啊" localSheetId="20">#REF!</definedName>
    <definedName name="啊啊">#REF!</definedName>
    <definedName name="安徽" localSheetId="21">#REF!</definedName>
    <definedName name="安徽" localSheetId="22">#REF!</definedName>
    <definedName name="安徽" localSheetId="20">#REF!</definedName>
    <definedName name="安徽">#REF!</definedName>
    <definedName name="北京" localSheetId="21">#REF!</definedName>
    <definedName name="北京" localSheetId="22">#REF!</definedName>
    <definedName name="北京" localSheetId="20">#REF!</definedName>
    <definedName name="北京">#REF!</definedName>
    <definedName name="不不不" localSheetId="21">#REF!</definedName>
    <definedName name="不不不" localSheetId="22">#REF!</definedName>
    <definedName name="不不不" localSheetId="20">#REF!</definedName>
    <definedName name="不不不">#REF!</definedName>
    <definedName name="大连" localSheetId="21">#REF!</definedName>
    <definedName name="大连" localSheetId="22">#REF!</definedName>
    <definedName name="大连" localSheetId="20">#REF!</definedName>
    <definedName name="大连">#REF!</definedName>
    <definedName name="第三批">#N/A</definedName>
    <definedName name="呃呃呃" localSheetId="21">#REF!</definedName>
    <definedName name="呃呃呃" localSheetId="22">#REF!</definedName>
    <definedName name="呃呃呃" localSheetId="20">#REF!</definedName>
    <definedName name="呃呃呃">#REF!</definedName>
    <definedName name="福建" localSheetId="21">#REF!</definedName>
    <definedName name="福建" localSheetId="22">#REF!</definedName>
    <definedName name="福建" localSheetId="20">#REF!</definedName>
    <definedName name="福建">#REF!</definedName>
    <definedName name="福建地区" localSheetId="21">#REF!</definedName>
    <definedName name="福建地区" localSheetId="22">#REF!</definedName>
    <definedName name="福建地区" localSheetId="20">#REF!</definedName>
    <definedName name="福建地区">#REF!</definedName>
    <definedName name="附表" localSheetId="21">#REF!</definedName>
    <definedName name="附表" localSheetId="22">#REF!</definedName>
    <definedName name="附表" localSheetId="20">#REF!</definedName>
    <definedName name="附表" localSheetId="15">#REF!</definedName>
    <definedName name="附表">#REF!</definedName>
    <definedName name="广东" localSheetId="21">#REF!</definedName>
    <definedName name="广东" localSheetId="22">#REF!</definedName>
    <definedName name="广东" localSheetId="20">#REF!</definedName>
    <definedName name="广东">#REF!</definedName>
    <definedName name="广东地区" localSheetId="21">#REF!</definedName>
    <definedName name="广东地区" localSheetId="22">#REF!</definedName>
    <definedName name="广东地区" localSheetId="20">#REF!</definedName>
    <definedName name="广东地区">#REF!</definedName>
    <definedName name="广西" localSheetId="21">#REF!</definedName>
    <definedName name="广西" localSheetId="22">#REF!</definedName>
    <definedName name="广西" localSheetId="20">#REF!</definedName>
    <definedName name="广西">#REF!</definedName>
    <definedName name="贵州" localSheetId="21">#REF!</definedName>
    <definedName name="贵州" localSheetId="22">#REF!</definedName>
    <definedName name="贵州" localSheetId="20">#REF!</definedName>
    <definedName name="贵州">#REF!</definedName>
    <definedName name="哈哈哈哈" localSheetId="21">#REF!</definedName>
    <definedName name="哈哈哈哈" localSheetId="22">#REF!</definedName>
    <definedName name="哈哈哈哈" localSheetId="20">#REF!</definedName>
    <definedName name="哈哈哈哈">#REF!</definedName>
    <definedName name="海南" localSheetId="21">#REF!</definedName>
    <definedName name="海南" localSheetId="22">#REF!</definedName>
    <definedName name="海南" localSheetId="20">#REF!</definedName>
    <definedName name="海南">#REF!</definedName>
    <definedName name="河北" localSheetId="21">#REF!</definedName>
    <definedName name="河北" localSheetId="22">#REF!</definedName>
    <definedName name="河北" localSheetId="20">#REF!</definedName>
    <definedName name="河北">#REF!</definedName>
    <definedName name="河南" localSheetId="21">#REF!</definedName>
    <definedName name="河南" localSheetId="22">#REF!</definedName>
    <definedName name="河南" localSheetId="20">#REF!</definedName>
    <definedName name="河南">#REF!</definedName>
    <definedName name="黑龙江" localSheetId="21">#REF!</definedName>
    <definedName name="黑龙江" localSheetId="22">#REF!</definedName>
    <definedName name="黑龙江" localSheetId="20">#REF!</definedName>
    <definedName name="黑龙江">#REF!</definedName>
    <definedName name="湖北" localSheetId="21">#REF!</definedName>
    <definedName name="湖北" localSheetId="22">#REF!</definedName>
    <definedName name="湖北" localSheetId="20">#REF!</definedName>
    <definedName name="湖北">#REF!</definedName>
    <definedName name="湖南" localSheetId="21">#REF!</definedName>
    <definedName name="湖南" localSheetId="22">#REF!</definedName>
    <definedName name="湖南" localSheetId="20">#REF!</definedName>
    <definedName name="湖南">#REF!</definedName>
    <definedName name="汇率" localSheetId="21">#REF!</definedName>
    <definedName name="汇率" localSheetId="22">#REF!</definedName>
    <definedName name="汇率" localSheetId="20">#REF!</definedName>
    <definedName name="汇率">#REF!</definedName>
    <definedName name="吉林" localSheetId="21">#REF!</definedName>
    <definedName name="吉林" localSheetId="22">#REF!</definedName>
    <definedName name="吉林" localSheetId="20">#REF!</definedName>
    <definedName name="吉林">#REF!</definedName>
    <definedName name="江苏" localSheetId="21">#REF!</definedName>
    <definedName name="江苏" localSheetId="22">#REF!</definedName>
    <definedName name="江苏" localSheetId="20">#REF!</definedName>
    <definedName name="江苏">#REF!</definedName>
    <definedName name="江西" localSheetId="21">#REF!</definedName>
    <definedName name="江西" localSheetId="22">#REF!</definedName>
    <definedName name="江西" localSheetId="20">#REF!</definedName>
    <definedName name="江西">#REF!</definedName>
    <definedName name="啦啦啦" localSheetId="21">#REF!</definedName>
    <definedName name="啦啦啦" localSheetId="22">#REF!</definedName>
    <definedName name="啦啦啦" localSheetId="20">#REF!</definedName>
    <definedName name="啦啦啦">#REF!</definedName>
    <definedName name="了" localSheetId="21">#REF!</definedName>
    <definedName name="了" localSheetId="22">#REF!</definedName>
    <definedName name="了" localSheetId="20">#REF!</definedName>
    <definedName name="了">#REF!</definedName>
    <definedName name="辽宁" localSheetId="21">#REF!</definedName>
    <definedName name="辽宁" localSheetId="22">#REF!</definedName>
    <definedName name="辽宁" localSheetId="20">#REF!</definedName>
    <definedName name="辽宁">#REF!</definedName>
    <definedName name="辽宁地区" localSheetId="21">#REF!</definedName>
    <definedName name="辽宁地区" localSheetId="22">#REF!</definedName>
    <definedName name="辽宁地区" localSheetId="20">#REF!</definedName>
    <definedName name="辽宁地区">#REF!</definedName>
    <definedName name="么么么么" localSheetId="21">#REF!</definedName>
    <definedName name="么么么么" localSheetId="22">#REF!</definedName>
    <definedName name="么么么么" localSheetId="20">#REF!</definedName>
    <definedName name="么么么么">#REF!</definedName>
    <definedName name="内蒙" localSheetId="21">#REF!</definedName>
    <definedName name="内蒙" localSheetId="22">#REF!</definedName>
    <definedName name="内蒙" localSheetId="20">#REF!</definedName>
    <definedName name="内蒙">#REF!</definedName>
    <definedName name="你" localSheetId="21">#REF!</definedName>
    <definedName name="你" localSheetId="22">#REF!</definedName>
    <definedName name="你" localSheetId="20">#REF!</definedName>
    <definedName name="你">#REF!</definedName>
    <definedName name="宁波" localSheetId="21">#REF!</definedName>
    <definedName name="宁波" localSheetId="22">#REF!</definedName>
    <definedName name="宁波" localSheetId="20">#REF!</definedName>
    <definedName name="宁波">#REF!</definedName>
    <definedName name="宁夏" localSheetId="21">#REF!</definedName>
    <definedName name="宁夏" localSheetId="22">#REF!</definedName>
    <definedName name="宁夏" localSheetId="20">#REF!</definedName>
    <definedName name="宁夏">#REF!</definedName>
    <definedName name="悄悄" localSheetId="21">#REF!</definedName>
    <definedName name="悄悄" localSheetId="22">#REF!</definedName>
    <definedName name="悄悄" localSheetId="20">#REF!</definedName>
    <definedName name="悄悄">#REF!</definedName>
    <definedName name="青岛" localSheetId="21">#REF!</definedName>
    <definedName name="青岛" localSheetId="22">#REF!</definedName>
    <definedName name="青岛" localSheetId="20">#REF!</definedName>
    <definedName name="青岛">#REF!</definedName>
    <definedName name="青海" localSheetId="21">#REF!</definedName>
    <definedName name="青海" localSheetId="22">#REF!</definedName>
    <definedName name="青海" localSheetId="20">#REF!</definedName>
    <definedName name="青海">#REF!</definedName>
    <definedName name="全国收入累计">#N/A</definedName>
    <definedName name="日日日" localSheetId="21">#REF!</definedName>
    <definedName name="日日日" localSheetId="22">#REF!</definedName>
    <definedName name="日日日" localSheetId="20">#REF!</definedName>
    <definedName name="日日日">#REF!</definedName>
    <definedName name="厦门" localSheetId="21">#REF!</definedName>
    <definedName name="厦门" localSheetId="22">#REF!</definedName>
    <definedName name="厦门" localSheetId="20">#REF!</definedName>
    <definedName name="厦门">#REF!</definedName>
    <definedName name="山东" localSheetId="21">#REF!</definedName>
    <definedName name="山东" localSheetId="22">#REF!</definedName>
    <definedName name="山东" localSheetId="20">#REF!</definedName>
    <definedName name="山东">#REF!</definedName>
    <definedName name="山东地区" localSheetId="21">#REF!</definedName>
    <definedName name="山东地区" localSheetId="22">#REF!</definedName>
    <definedName name="山东地区" localSheetId="20">#REF!</definedName>
    <definedName name="山东地区">#REF!</definedName>
    <definedName name="山西" localSheetId="21">#REF!</definedName>
    <definedName name="山西" localSheetId="22">#REF!</definedName>
    <definedName name="山西" localSheetId="20">#REF!</definedName>
    <definedName name="山西">#REF!</definedName>
    <definedName name="陕西" localSheetId="21">#REF!</definedName>
    <definedName name="陕西" localSheetId="22">#REF!</definedName>
    <definedName name="陕西" localSheetId="20">#REF!</definedName>
    <definedName name="陕西">#REF!</definedName>
    <definedName name="上海" localSheetId="21">#REF!</definedName>
    <definedName name="上海" localSheetId="22">#REF!</definedName>
    <definedName name="上海" localSheetId="20">#REF!</definedName>
    <definedName name="上海">#REF!</definedName>
    <definedName name="深圳" localSheetId="21">#REF!</definedName>
    <definedName name="深圳" localSheetId="22">#REF!</definedName>
    <definedName name="深圳" localSheetId="20">#REF!</definedName>
    <definedName name="深圳">#REF!</definedName>
    <definedName name="生产列1" localSheetId="21">#REF!</definedName>
    <definedName name="生产列1" localSheetId="22">#REF!</definedName>
    <definedName name="生产列1" localSheetId="20">#REF!</definedName>
    <definedName name="生产列1">#REF!</definedName>
    <definedName name="生产列11" localSheetId="21">#REF!</definedName>
    <definedName name="生产列11" localSheetId="22">#REF!</definedName>
    <definedName name="生产列11" localSheetId="20">#REF!</definedName>
    <definedName name="生产列11">#REF!</definedName>
    <definedName name="生产列15" localSheetId="21">#REF!</definedName>
    <definedName name="生产列15" localSheetId="22">#REF!</definedName>
    <definedName name="生产列15" localSheetId="20">#REF!</definedName>
    <definedName name="生产列15">#REF!</definedName>
    <definedName name="生产列16" localSheetId="21">#REF!</definedName>
    <definedName name="生产列16" localSheetId="22">#REF!</definedName>
    <definedName name="生产列16" localSheetId="20">#REF!</definedName>
    <definedName name="生产列16">#REF!</definedName>
    <definedName name="生产列17" localSheetId="21">#REF!</definedName>
    <definedName name="生产列17" localSheetId="22">#REF!</definedName>
    <definedName name="生产列17" localSheetId="20">#REF!</definedName>
    <definedName name="生产列17">#REF!</definedName>
    <definedName name="生产列19" localSheetId="21">#REF!</definedName>
    <definedName name="生产列19" localSheetId="22">#REF!</definedName>
    <definedName name="生产列19" localSheetId="20">#REF!</definedName>
    <definedName name="生产列19">#REF!</definedName>
    <definedName name="生产列2" localSheetId="21">#REF!</definedName>
    <definedName name="生产列2" localSheetId="22">#REF!</definedName>
    <definedName name="生产列2" localSheetId="20">#REF!</definedName>
    <definedName name="生产列2">#REF!</definedName>
    <definedName name="生产列20" localSheetId="21">#REF!</definedName>
    <definedName name="生产列20" localSheetId="22">#REF!</definedName>
    <definedName name="生产列20" localSheetId="20">#REF!</definedName>
    <definedName name="生产列20">#REF!</definedName>
    <definedName name="生产列3" localSheetId="21">#REF!</definedName>
    <definedName name="生产列3" localSheetId="22">#REF!</definedName>
    <definedName name="生产列3" localSheetId="20">#REF!</definedName>
    <definedName name="生产列3">#REF!</definedName>
    <definedName name="生产列4" localSheetId="21">#REF!</definedName>
    <definedName name="生产列4" localSheetId="22">#REF!</definedName>
    <definedName name="生产列4" localSheetId="20">#REF!</definedName>
    <definedName name="生产列4">#REF!</definedName>
    <definedName name="生产列5" localSheetId="21">#REF!</definedName>
    <definedName name="生产列5" localSheetId="22">#REF!</definedName>
    <definedName name="生产列5" localSheetId="20">#REF!</definedName>
    <definedName name="生产列5">#REF!</definedName>
    <definedName name="生产列6" localSheetId="21">#REF!</definedName>
    <definedName name="生产列6" localSheetId="22">#REF!</definedName>
    <definedName name="生产列6" localSheetId="20">#REF!</definedName>
    <definedName name="生产列6">#REF!</definedName>
    <definedName name="生产列7" localSheetId="21">#REF!</definedName>
    <definedName name="生产列7" localSheetId="22">#REF!</definedName>
    <definedName name="生产列7" localSheetId="20">#REF!</definedName>
    <definedName name="生产列7">#REF!</definedName>
    <definedName name="生产列8" localSheetId="21">#REF!</definedName>
    <definedName name="生产列8" localSheetId="22">#REF!</definedName>
    <definedName name="生产列8" localSheetId="20">#REF!</definedName>
    <definedName name="生产列8">#REF!</definedName>
    <definedName name="生产列9" localSheetId="21">#REF!</definedName>
    <definedName name="生产列9" localSheetId="22">#REF!</definedName>
    <definedName name="生产列9" localSheetId="20">#REF!</definedName>
    <definedName name="生产列9">#REF!</definedName>
    <definedName name="生产期" localSheetId="21">#REF!</definedName>
    <definedName name="生产期" localSheetId="22">#REF!</definedName>
    <definedName name="生产期" localSheetId="20">#REF!</definedName>
    <definedName name="生产期">#REF!</definedName>
    <definedName name="生产期1" localSheetId="21">#REF!</definedName>
    <definedName name="生产期1" localSheetId="22">#REF!</definedName>
    <definedName name="生产期1" localSheetId="20">#REF!</definedName>
    <definedName name="生产期1">#REF!</definedName>
    <definedName name="生产期11" localSheetId="21">#REF!</definedName>
    <definedName name="生产期11" localSheetId="22">#REF!</definedName>
    <definedName name="生产期11" localSheetId="20">#REF!</definedName>
    <definedName name="生产期11">#REF!</definedName>
    <definedName name="生产期15" localSheetId="21">#REF!</definedName>
    <definedName name="生产期15" localSheetId="22">#REF!</definedName>
    <definedName name="生产期15" localSheetId="20">#REF!</definedName>
    <definedName name="生产期15">#REF!</definedName>
    <definedName name="生产期16" localSheetId="21">#REF!</definedName>
    <definedName name="生产期16" localSheetId="22">#REF!</definedName>
    <definedName name="生产期16" localSheetId="20">#REF!</definedName>
    <definedName name="生产期16">#REF!</definedName>
    <definedName name="生产期17" localSheetId="21">#REF!</definedName>
    <definedName name="生产期17" localSheetId="22">#REF!</definedName>
    <definedName name="生产期17" localSheetId="20">#REF!</definedName>
    <definedName name="生产期17">#REF!</definedName>
    <definedName name="生产期19" localSheetId="21">#REF!</definedName>
    <definedName name="生产期19" localSheetId="22">#REF!</definedName>
    <definedName name="生产期19" localSheetId="20">#REF!</definedName>
    <definedName name="生产期19">#REF!</definedName>
    <definedName name="生产期2" localSheetId="21">#REF!</definedName>
    <definedName name="生产期2" localSheetId="22">#REF!</definedName>
    <definedName name="生产期2" localSheetId="20">#REF!</definedName>
    <definedName name="生产期2">#REF!</definedName>
    <definedName name="生产期20" localSheetId="21">#REF!</definedName>
    <definedName name="生产期20" localSheetId="22">#REF!</definedName>
    <definedName name="生产期20" localSheetId="20">#REF!</definedName>
    <definedName name="生产期20">#REF!</definedName>
    <definedName name="生产期3" localSheetId="21">#REF!</definedName>
    <definedName name="生产期3" localSheetId="22">#REF!</definedName>
    <definedName name="生产期3" localSheetId="20">#REF!</definedName>
    <definedName name="生产期3">#REF!</definedName>
    <definedName name="生产期4" localSheetId="21">#REF!</definedName>
    <definedName name="生产期4" localSheetId="22">#REF!</definedName>
    <definedName name="生产期4" localSheetId="20">#REF!</definedName>
    <definedName name="生产期4">#REF!</definedName>
    <definedName name="生产期5" localSheetId="21">#REF!</definedName>
    <definedName name="生产期5" localSheetId="22">#REF!</definedName>
    <definedName name="生产期5" localSheetId="20">#REF!</definedName>
    <definedName name="生产期5">#REF!</definedName>
    <definedName name="生产期6" localSheetId="21">#REF!</definedName>
    <definedName name="生产期6" localSheetId="22">#REF!</definedName>
    <definedName name="生产期6" localSheetId="20">#REF!</definedName>
    <definedName name="生产期6">#REF!</definedName>
    <definedName name="生产期7" localSheetId="21">#REF!</definedName>
    <definedName name="生产期7" localSheetId="22">#REF!</definedName>
    <definedName name="生产期7" localSheetId="20">#REF!</definedName>
    <definedName name="生产期7">#REF!</definedName>
    <definedName name="生产期8" localSheetId="21">#REF!</definedName>
    <definedName name="生产期8" localSheetId="22">#REF!</definedName>
    <definedName name="生产期8" localSheetId="20">#REF!</definedName>
    <definedName name="生产期8">#REF!</definedName>
    <definedName name="生产期9" localSheetId="21">#REF!</definedName>
    <definedName name="生产期9" localSheetId="22">#REF!</definedName>
    <definedName name="生产期9" localSheetId="20">#REF!</definedName>
    <definedName name="生产期9">#REF!</definedName>
    <definedName name="省级">#N/A</definedName>
    <definedName name="时代" localSheetId="21">#REF!</definedName>
    <definedName name="时代" localSheetId="22">#REF!</definedName>
    <definedName name="时代" localSheetId="20">#REF!</definedName>
    <definedName name="时代">#REF!</definedName>
    <definedName name="是" localSheetId="21">#REF!</definedName>
    <definedName name="是" localSheetId="22">#REF!</definedName>
    <definedName name="是" localSheetId="20">#REF!</definedName>
    <definedName name="是">#REF!</definedName>
    <definedName name="是水水水水" localSheetId="21">#REF!</definedName>
    <definedName name="是水水水水" localSheetId="22">#REF!</definedName>
    <definedName name="是水水水水" localSheetId="20">#REF!</definedName>
    <definedName name="是水水水水">#REF!</definedName>
    <definedName name="收入表">#N/A</definedName>
    <definedName name="水水水嘎嘎嘎水" localSheetId="21">#REF!</definedName>
    <definedName name="水水水嘎嘎嘎水" localSheetId="22">#REF!</definedName>
    <definedName name="水水水嘎嘎嘎水" localSheetId="20">#REF!</definedName>
    <definedName name="水水水嘎嘎嘎水">#REF!</definedName>
    <definedName name="水水水水" localSheetId="21">#REF!</definedName>
    <definedName name="水水水水" localSheetId="22">#REF!</definedName>
    <definedName name="水水水水" localSheetId="20">#REF!</definedName>
    <definedName name="水水水水">#REF!</definedName>
    <definedName name="四川" localSheetId="21">#REF!</definedName>
    <definedName name="四川" localSheetId="22">#REF!</definedName>
    <definedName name="四川" localSheetId="20">#REF!</definedName>
    <definedName name="四川">#REF!</definedName>
    <definedName name="天津" localSheetId="21">#REF!</definedName>
    <definedName name="天津" localSheetId="22">#REF!</definedName>
    <definedName name="天津" localSheetId="20">#REF!</definedName>
    <definedName name="天津">#REF!</definedName>
    <definedName name="我问问" localSheetId="21">#REF!</definedName>
    <definedName name="我问问" localSheetId="22">#REF!</definedName>
    <definedName name="我问问" localSheetId="20">#REF!</definedName>
    <definedName name="我问问">#REF!</definedName>
    <definedName name="西藏" localSheetId="21">#REF!</definedName>
    <definedName name="西藏" localSheetId="22">#REF!</definedName>
    <definedName name="西藏" localSheetId="20">#REF!</definedName>
    <definedName name="西藏">#REF!</definedName>
    <definedName name="新疆" localSheetId="21">#REF!</definedName>
    <definedName name="新疆" localSheetId="22">#REF!</definedName>
    <definedName name="新疆" localSheetId="20">#REF!</definedName>
    <definedName name="新疆">#REF!</definedName>
    <definedName name="一i" localSheetId="21">#REF!</definedName>
    <definedName name="一i" localSheetId="22">#REF!</definedName>
    <definedName name="一i" localSheetId="20">#REF!</definedName>
    <definedName name="一i">#REF!</definedName>
    <definedName name="一一i" localSheetId="21">#REF!</definedName>
    <definedName name="一一i" localSheetId="22">#REF!</definedName>
    <definedName name="一一i" localSheetId="20">#REF!</definedName>
    <definedName name="一一i">#REF!</definedName>
    <definedName name="云南" localSheetId="21">#REF!</definedName>
    <definedName name="云南" localSheetId="22">#REF!</definedName>
    <definedName name="云南" localSheetId="20">#REF!</definedName>
    <definedName name="云南">#REF!</definedName>
    <definedName name="啧啧啧" localSheetId="21">#REF!</definedName>
    <definedName name="啧啧啧" localSheetId="22">#REF!</definedName>
    <definedName name="啧啧啧" localSheetId="20">#REF!</definedName>
    <definedName name="啧啧啧">#REF!</definedName>
    <definedName name="浙江" localSheetId="21">#REF!</definedName>
    <definedName name="浙江" localSheetId="22">#REF!</definedName>
    <definedName name="浙江" localSheetId="20">#REF!</definedName>
    <definedName name="浙江">#REF!</definedName>
    <definedName name="浙江地区" localSheetId="21">#REF!</definedName>
    <definedName name="浙江地区" localSheetId="22">#REF!</definedName>
    <definedName name="浙江地区" localSheetId="20">#REF!</definedName>
    <definedName name="浙江地区">#REF!</definedName>
    <definedName name="重庆" localSheetId="21">#REF!</definedName>
    <definedName name="重庆" localSheetId="22">#REF!</definedName>
    <definedName name="重庆" localSheetId="20">#REF!</definedName>
    <definedName name="重庆">#REF!</definedName>
    <definedName name="_xlnm._FilterDatabase" localSheetId="4" hidden="1">五.湛河区2022年一般公共预算支出预算明细表!$A$5:$G$1247</definedName>
    <definedName name="_xlnm.Print_Titles" localSheetId="4">五.湛河区2022年一般公共预算支出预算明细表!$2:$5</definedName>
    <definedName name="地区名称" localSheetId="4">#REF!</definedName>
  </definedNames>
  <calcPr calcId="144525" fullPrecision="0"/>
</workbook>
</file>

<file path=xl/sharedStrings.xml><?xml version="1.0" encoding="utf-8"?>
<sst xmlns="http://schemas.openxmlformats.org/spreadsheetml/2006/main" count="3510" uniqueCount="2799">
  <si>
    <t>表一</t>
  </si>
  <si>
    <t>湛河区2022年一般公共预算收支预算总表</t>
  </si>
  <si>
    <t>单位：万元</t>
  </si>
  <si>
    <t>项目</t>
  </si>
  <si>
    <t>收入预算数</t>
  </si>
  <si>
    <t>支出预算数</t>
  </si>
  <si>
    <t>区级一般公共预算收入</t>
  </si>
  <si>
    <t>区级一般公共预算支出</t>
  </si>
  <si>
    <t>上级补助收入</t>
  </si>
  <si>
    <t>上解上级支出</t>
  </si>
  <si>
    <t xml:space="preserve">    返还性收入</t>
  </si>
  <si>
    <t>地方政府一般债务还本支出</t>
  </si>
  <si>
    <t xml:space="preserve">    一般性转移支付收入</t>
  </si>
  <si>
    <t xml:space="preserve">    专项转移支付收入</t>
  </si>
  <si>
    <t>上年结余收入</t>
  </si>
  <si>
    <t>调入预算稳定调节基金</t>
  </si>
  <si>
    <t>调入资金</t>
  </si>
  <si>
    <t>收入总计</t>
  </si>
  <si>
    <t>支出总计</t>
  </si>
  <si>
    <t>表二</t>
  </si>
  <si>
    <t>湛河区2022年一般公共预算收入预算表</t>
  </si>
  <si>
    <t>项   目</t>
  </si>
  <si>
    <t>2021执行数</t>
  </si>
  <si>
    <t>2022年预算数</t>
  </si>
  <si>
    <t>预算数为上年执行数%</t>
  </si>
  <si>
    <t>1、税收收入</t>
  </si>
  <si>
    <t xml:space="preserve">          其中：增值税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</si>
  <si>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</si>
  <si>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</si>
  <si>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</si>
  <si>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</si>
  <si>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</si>
  <si>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</si>
  <si>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</si>
  <si>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</si>
  <si>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</si>
  <si>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</si>
  <si>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环境保护税</t>
  </si>
  <si>
    <t>其他税收收入</t>
  </si>
  <si>
    <t>2、非税收入</t>
  </si>
  <si>
    <t xml:space="preserve">        （一）行政事业性收费收入</t>
  </si>
  <si>
    <t xml:space="preserve">        （二）罚没收入</t>
  </si>
  <si>
    <t xml:space="preserve">        （三）国有资源（资产）有偿使用收入</t>
  </si>
  <si>
    <t xml:space="preserve">        （四）教育费附加收入</t>
  </si>
  <si>
    <t xml:space="preserve">        （五）地方教育费附加收入</t>
  </si>
  <si>
    <t xml:space="preserve">        （六）残疾人就业保障金收入</t>
  </si>
  <si>
    <t xml:space="preserve">        （七）其他收入</t>
  </si>
  <si>
    <t>合   计</t>
  </si>
  <si>
    <t>表三</t>
  </si>
  <si>
    <t>湛河区2022年一般公共预算支出预算表</t>
  </si>
  <si>
    <t>2021年预算数</t>
  </si>
  <si>
    <t>2021年执行数</t>
  </si>
  <si>
    <t>为上年财力安排支出%</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</si>
  <si>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</si>
  <si>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</si>
  <si>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</si>
  <si>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</si>
  <si>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</si>
  <si>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</si>
  <si>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</si>
  <si>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</si>
  <si>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</si>
  <si>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</si>
  <si>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</si>
  <si>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</si>
  <si>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</si>
  <si>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</si>
  <si>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</si>
  <si>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</si>
  <si>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</si>
  <si>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</si>
  <si>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</si>
  <si>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</si>
  <si>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</si>
  <si>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</si>
  <si>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债务付息支出</t>
  </si>
  <si>
    <t>债务发行费用支出</t>
  </si>
  <si>
    <t>合计</t>
  </si>
  <si>
    <t>表四</t>
  </si>
  <si>
    <t>湛河区2022年一般公共预算支出预算总表</t>
  </si>
  <si>
    <t>科 目</t>
  </si>
  <si>
    <t>合 计</t>
  </si>
  <si>
    <t>当年财力安排支出</t>
  </si>
  <si>
    <t>上级专项转移支付安排支出</t>
  </si>
  <si>
    <t>转移性支出</t>
  </si>
  <si>
    <t>合  计</t>
  </si>
  <si>
    <t>表五</t>
  </si>
  <si>
    <t xml:space="preserve"> </t>
  </si>
  <si>
    <t>2022年一般公共预算支出表</t>
  </si>
  <si>
    <r>
      <rPr>
        <sz val="11"/>
        <rFont val="宋体"/>
        <charset val="134"/>
        <scheme val="minor"/>
      </rPr>
      <t xml:space="preserve">项 </t>
    </r>
    <r>
      <rPr>
        <sz val="10"/>
        <rFont val="宋体"/>
        <charset val="134"/>
      </rPr>
      <t xml:space="preserve">  </t>
    </r>
    <r>
      <rPr>
        <sz val="10"/>
        <rFont val="宋体"/>
        <charset val="134"/>
      </rPr>
      <t>目</t>
    </r>
  </si>
  <si>
    <t>上年预算数</t>
  </si>
  <si>
    <t>上年执行数</t>
  </si>
  <si>
    <t>预算数</t>
  </si>
  <si>
    <t>代码</t>
  </si>
  <si>
    <t>名称</t>
  </si>
  <si>
    <t>金额</t>
  </si>
  <si>
    <t>为上年预算数的%</t>
  </si>
  <si>
    <t>为上年执行数的%</t>
  </si>
  <si>
    <t>201</t>
  </si>
  <si>
    <t>一般公共服务</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</si>
  <si>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</si>
  <si>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</si>
  <si>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</si>
  <si>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</si>
  <si>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</si>
  <si>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</si>
  <si>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</si>
  <si>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</si>
  <si>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</si>
  <si>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</si>
  <si>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</si>
  <si>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</si>
  <si>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</si>
  <si>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</si>
  <si>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</si>
  <si>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</si>
  <si>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</si>
  <si>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</si>
  <si>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</si>
  <si>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</si>
  <si>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</si>
  <si>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</si>
  <si>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</si>
  <si>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</si>
  <si>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</si>
  <si>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</si>
  <si>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</si>
  <si>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</si>
  <si>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</si>
  <si>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</si>
  <si>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</si>
  <si>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</si>
  <si>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</si>
  <si>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</si>
  <si>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</si>
  <si>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</si>
  <si>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</si>
  <si>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</si>
  <si>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</si>
  <si>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</si>
  <si>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</si>
  <si>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</si>
  <si>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</si>
  <si>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</si>
  <si>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</si>
  <si>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</si>
  <si>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</si>
  <si>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</si>
  <si>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</si>
  <si>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</si>
  <si>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</si>
  <si>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</si>
  <si>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</si>
  <si>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</si>
  <si>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</si>
  <si>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</si>
  <si>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</si>
  <si>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</si>
  <si>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</si>
  <si>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</si>
  <si>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</si>
  <si>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</si>
  <si>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</si>
  <si>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</si>
  <si>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</si>
  <si>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</si>
  <si>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</si>
  <si>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</si>
  <si>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</si>
  <si>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</si>
  <si>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</si>
  <si>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</si>
  <si>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</si>
  <si>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</si>
  <si>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</si>
  <si>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</si>
  <si>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</si>
  <si>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</si>
  <si>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</si>
  <si>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</si>
  <si>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</si>
  <si>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</si>
  <si>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</si>
  <si>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</si>
  <si>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</si>
  <si>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</si>
  <si>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</si>
  <si>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</si>
  <si>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</si>
  <si>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</si>
  <si>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</si>
  <si>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</si>
  <si>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</si>
  <si>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</si>
  <si>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</si>
  <si>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</si>
  <si>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</si>
  <si>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</si>
  <si>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</si>
  <si>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</si>
  <si>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</si>
  <si>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</si>
  <si>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</si>
  <si>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</si>
  <si>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</si>
  <si>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</si>
  <si>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</si>
  <si>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</si>
  <si>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</si>
  <si>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</si>
  <si>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</si>
  <si>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</si>
  <si>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</si>
  <si>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</si>
  <si>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</si>
  <si>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2010709</t>
  </si>
  <si>
    <t>2010710</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</si>
  <si>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</si>
  <si>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</si>
  <si>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</si>
  <si>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</si>
  <si>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</si>
  <si>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</si>
  <si>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</si>
  <si>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</si>
  <si>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</si>
  <si>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</si>
  <si>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</si>
  <si>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</si>
  <si>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</si>
  <si>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</si>
  <si>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</si>
  <si>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</si>
  <si>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</si>
  <si>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</si>
  <si>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</si>
  <si>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</si>
  <si>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</si>
  <si>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</si>
  <si>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</si>
  <si>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</si>
  <si>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</si>
  <si>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</si>
  <si>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</si>
  <si>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</si>
  <si>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</si>
  <si>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</si>
  <si>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</si>
  <si>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</si>
  <si>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</si>
  <si>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</si>
  <si>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</si>
  <si>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</si>
  <si>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</si>
  <si>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</si>
  <si>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</si>
  <si>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</si>
  <si>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</si>
  <si>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</si>
  <si>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</si>
  <si>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</si>
  <si>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</si>
  <si>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</si>
  <si>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</si>
  <si>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</si>
  <si>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</si>
  <si>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</si>
  <si>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</si>
  <si>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</si>
  <si>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</si>
  <si>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</si>
  <si>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</si>
  <si>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</si>
  <si>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</si>
  <si>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</si>
  <si>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</si>
  <si>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</si>
  <si>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</si>
  <si>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</si>
  <si>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</si>
  <si>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</si>
  <si>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</si>
  <si>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</si>
  <si>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</si>
  <si>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</si>
  <si>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</si>
  <si>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</si>
  <si>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</si>
  <si>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</si>
  <si>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</si>
  <si>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</si>
  <si>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</si>
  <si>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</si>
  <si>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</si>
  <si>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</si>
  <si>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知识产权战略和规划</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</si>
  <si>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</si>
  <si>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</si>
  <si>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</si>
  <si>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</si>
  <si>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</si>
  <si>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</si>
  <si>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</si>
  <si>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</si>
  <si>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</si>
  <si>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</si>
  <si>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</si>
  <si>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</si>
  <si>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</si>
  <si>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</si>
  <si>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</si>
  <si>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</si>
  <si>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</si>
  <si>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</si>
  <si>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</si>
  <si>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</si>
  <si>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</si>
  <si>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</si>
  <si>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</si>
  <si>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</si>
  <si>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</si>
  <si>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</si>
  <si>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</si>
  <si>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</si>
  <si>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</si>
  <si>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</si>
  <si>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</si>
  <si>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</si>
  <si>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</si>
  <si>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</si>
  <si>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</si>
  <si>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</si>
  <si>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</si>
  <si>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</si>
  <si>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</si>
  <si>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</si>
  <si>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</si>
  <si>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</si>
  <si>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</si>
  <si>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</si>
  <si>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</si>
  <si>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</si>
  <si>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</si>
  <si>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</si>
  <si>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</si>
  <si>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</si>
  <si>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</si>
  <si>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</si>
  <si>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</si>
  <si>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</si>
  <si>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</si>
  <si>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</si>
  <si>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2012906</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</si>
  <si>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</si>
  <si>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</si>
  <si>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</si>
  <si>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</si>
  <si>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</si>
  <si>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</si>
  <si>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</si>
  <si>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</si>
  <si>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</si>
  <si>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</si>
  <si>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</si>
  <si>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</si>
  <si>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</si>
  <si>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</si>
  <si>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</si>
  <si>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</si>
  <si>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</si>
  <si>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</si>
  <si>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</si>
  <si>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</si>
  <si>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</si>
  <si>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</si>
  <si>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</si>
  <si>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</si>
  <si>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</si>
  <si>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</si>
  <si>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</si>
  <si>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</si>
  <si>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</si>
  <si>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</si>
  <si>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</si>
  <si>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</si>
  <si>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</si>
  <si>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</si>
  <si>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</si>
  <si>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</si>
  <si>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</si>
  <si>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</si>
  <si>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</si>
  <si>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</si>
  <si>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</si>
  <si>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</si>
  <si>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</si>
  <si>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</si>
  <si>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</si>
  <si>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</si>
  <si>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</si>
  <si>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</si>
  <si>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</si>
  <si>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</si>
  <si>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</si>
  <si>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</si>
  <si>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</si>
  <si>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</si>
  <si>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</si>
  <si>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</si>
  <si>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</si>
  <si>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</si>
  <si>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</si>
  <si>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</si>
  <si>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</si>
  <si>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</si>
  <si>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</si>
  <si>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</si>
  <si>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</si>
  <si>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</si>
  <si>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</si>
  <si>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</si>
  <si>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</si>
  <si>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</si>
  <si>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</si>
  <si>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</si>
  <si>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</si>
  <si>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</si>
  <si>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</si>
  <si>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</si>
  <si>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</si>
  <si>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</si>
  <si>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</si>
  <si>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</si>
  <si>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</si>
  <si>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</si>
  <si>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</si>
  <si>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</si>
  <si>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</si>
  <si>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</si>
  <si>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</si>
  <si>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</si>
  <si>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</si>
  <si>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</si>
  <si>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</si>
  <si>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</si>
  <si>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</si>
  <si>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</si>
  <si>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</si>
  <si>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</si>
  <si>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</si>
  <si>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</si>
  <si>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</si>
  <si>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</si>
  <si>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</si>
  <si>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</si>
  <si>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</si>
  <si>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202</t>
  </si>
  <si>
    <t>外交支出</t>
  </si>
  <si>
    <t>20205</t>
  </si>
  <si>
    <t xml:space="preserve">    对外合作与交流</t>
  </si>
  <si>
    <t>20206</t>
  </si>
  <si>
    <t xml:space="preserve">    对外宣传</t>
  </si>
  <si>
    <t>20299</t>
  </si>
  <si>
    <t xml:space="preserve">    其他外交支出</t>
  </si>
  <si>
    <t>203</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</si>
  <si>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</si>
  <si>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</si>
  <si>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</si>
  <si>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</si>
  <si>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</si>
  <si>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</si>
  <si>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</si>
  <si>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</si>
  <si>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</si>
  <si>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</si>
  <si>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2030607</t>
  </si>
  <si>
    <t xml:space="preserve">      民兵</t>
  </si>
  <si>
    <t>2030608</t>
  </si>
  <si>
    <t xml:space="preserve">      边海防</t>
  </si>
  <si>
    <t>2030699</t>
  </si>
  <si>
    <t xml:space="preserve">      其他国防动员支出</t>
  </si>
  <si>
    <t>20399</t>
  </si>
  <si>
    <t xml:space="preserve">    其他国防支出</t>
  </si>
  <si>
    <t>204</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</si>
  <si>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</si>
  <si>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</si>
  <si>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</si>
  <si>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</si>
  <si>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</si>
  <si>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</si>
  <si>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</si>
  <si>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</si>
  <si>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</si>
  <si>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</si>
  <si>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</si>
  <si>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</si>
  <si>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</si>
  <si>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</si>
  <si>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</si>
  <si>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</si>
  <si>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</si>
  <si>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</si>
  <si>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</si>
  <si>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</si>
  <si>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</si>
  <si>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</si>
  <si>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</si>
  <si>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</si>
  <si>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</si>
  <si>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</si>
  <si>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</si>
  <si>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</si>
  <si>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</si>
  <si>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</si>
  <si>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</si>
  <si>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</si>
  <si>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</si>
  <si>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</si>
  <si>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</si>
  <si>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</si>
  <si>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</si>
  <si>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</si>
  <si>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</si>
  <si>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</si>
  <si>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</si>
  <si>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检查监督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</si>
  <si>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</si>
  <si>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</si>
  <si>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</si>
  <si>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</si>
  <si>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</si>
  <si>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</si>
  <si>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</si>
  <si>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</si>
  <si>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</si>
  <si>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</si>
  <si>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</si>
  <si>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</si>
  <si>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</si>
  <si>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</si>
  <si>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</si>
  <si>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</si>
  <si>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</si>
  <si>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</si>
  <si>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</si>
  <si>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</si>
  <si>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</si>
  <si>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</si>
  <si>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</si>
  <si>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</si>
  <si>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</si>
  <si>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</si>
  <si>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</si>
  <si>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</si>
  <si>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</si>
  <si>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</si>
  <si>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</si>
  <si>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</si>
  <si>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2040610</t>
  </si>
  <si>
    <t xml:space="preserve">      社区矫正</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</si>
  <si>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</si>
  <si>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</si>
  <si>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</si>
  <si>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</si>
  <si>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</si>
  <si>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</si>
  <si>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</si>
  <si>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</si>
  <si>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</si>
  <si>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</si>
  <si>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</si>
  <si>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</si>
  <si>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罪犯生活及医疗卫生</t>
  </si>
  <si>
    <t>2040705</t>
  </si>
  <si>
    <t xml:space="preserve">      监狱业务及罪犯改造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</si>
  <si>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</si>
  <si>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</si>
  <si>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</si>
  <si>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</si>
  <si>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</si>
  <si>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</si>
  <si>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</si>
  <si>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</si>
  <si>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</si>
  <si>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</si>
  <si>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</si>
  <si>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</si>
  <si>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</si>
  <si>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</si>
  <si>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</si>
  <si>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</si>
  <si>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</si>
  <si>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</si>
  <si>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</si>
  <si>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</si>
  <si>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</si>
  <si>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</si>
  <si>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</si>
  <si>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</si>
  <si>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</si>
  <si>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</si>
  <si>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</si>
  <si>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</si>
  <si>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</si>
  <si>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</si>
  <si>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</si>
  <si>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</si>
  <si>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</si>
  <si>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</si>
  <si>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</si>
  <si>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</si>
  <si>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</si>
  <si>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</si>
  <si>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</si>
  <si>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</si>
  <si>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</si>
  <si>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</si>
  <si>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</si>
  <si>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</si>
  <si>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2049902</t>
  </si>
  <si>
    <t xml:space="preserve">      国家司法救助支出</t>
  </si>
  <si>
    <t>2049999</t>
  </si>
  <si>
    <t xml:space="preserve">      其他公共安全支出</t>
  </si>
  <si>
    <t>205</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</si>
  <si>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</si>
  <si>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</si>
  <si>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</si>
  <si>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</si>
  <si>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</si>
  <si>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</si>
  <si>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</si>
  <si>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</si>
  <si>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</si>
  <si>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</si>
  <si>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</si>
  <si>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</si>
  <si>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</si>
  <si>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</si>
  <si>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</si>
  <si>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</si>
  <si>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</si>
  <si>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</si>
  <si>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</si>
  <si>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</si>
  <si>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</si>
  <si>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</si>
  <si>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</si>
  <si>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</si>
  <si>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</si>
  <si>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</si>
  <si>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</si>
  <si>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</si>
  <si>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</si>
  <si>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</si>
  <si>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</si>
  <si>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</si>
  <si>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</si>
  <si>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</si>
  <si>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</si>
  <si>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</si>
  <si>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</si>
  <si>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</si>
  <si>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</si>
  <si>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</si>
  <si>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</si>
  <si>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</si>
  <si>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</si>
  <si>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</si>
  <si>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</si>
  <si>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</si>
  <si>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</si>
  <si>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</si>
  <si>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</si>
  <si>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</si>
  <si>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</si>
  <si>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</si>
  <si>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</si>
  <si>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</si>
  <si>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</si>
  <si>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</si>
  <si>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</si>
  <si>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</si>
  <si>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</si>
  <si>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</si>
  <si>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</si>
  <si>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</si>
  <si>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</si>
  <si>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</si>
  <si>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</si>
  <si>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</si>
  <si>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</si>
  <si>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</si>
  <si>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</si>
  <si>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</si>
  <si>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</si>
  <si>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</si>
  <si>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</si>
  <si>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</si>
  <si>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</si>
  <si>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</si>
  <si>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</si>
  <si>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</si>
  <si>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</si>
  <si>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</si>
  <si>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</si>
  <si>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</si>
  <si>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</si>
  <si>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</si>
  <si>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</si>
  <si>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</si>
  <si>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</si>
  <si>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</si>
  <si>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</si>
  <si>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</si>
  <si>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</si>
  <si>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</si>
  <si>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</si>
  <si>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</si>
  <si>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</si>
  <si>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</si>
  <si>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</si>
  <si>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206</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</si>
  <si>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</si>
  <si>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</si>
  <si>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</si>
  <si>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</si>
  <si>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</si>
  <si>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</si>
  <si>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</si>
  <si>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</si>
  <si>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</si>
  <si>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</si>
  <si>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</si>
  <si>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</si>
  <si>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</si>
  <si>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</si>
  <si>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实验室及相关设施</t>
  </si>
  <si>
    <t>2060205</t>
  </si>
  <si>
    <t xml:space="preserve">      重大科学工程</t>
  </si>
  <si>
    <t>2060206</t>
  </si>
  <si>
    <t xml:space="preserve">      专项基础科研</t>
  </si>
  <si>
    <t>2060207</t>
  </si>
  <si>
    <t xml:space="preserve">      专项技术基础</t>
  </si>
  <si>
    <t>2060208</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</si>
  <si>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</si>
  <si>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</si>
  <si>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</si>
  <si>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</si>
  <si>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</si>
  <si>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</si>
  <si>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</si>
  <si>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</si>
  <si>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</si>
  <si>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</si>
  <si>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</si>
  <si>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</si>
  <si>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</si>
  <si>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</si>
  <si>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</si>
  <si>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</si>
  <si>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</si>
  <si>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</si>
  <si>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</si>
  <si>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2060405</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</si>
  <si>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</si>
  <si>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</si>
  <si>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</si>
  <si>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</si>
  <si>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</si>
  <si>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</si>
  <si>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</si>
  <si>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</si>
  <si>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</si>
  <si>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</si>
  <si>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</si>
  <si>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</si>
  <si>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</si>
  <si>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</si>
  <si>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</si>
  <si>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</si>
  <si>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</si>
  <si>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</si>
  <si>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</si>
  <si>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</si>
  <si>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</si>
  <si>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</si>
  <si>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</si>
  <si>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</si>
  <si>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</si>
  <si>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</si>
  <si>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</si>
  <si>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</si>
  <si>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</si>
  <si>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</si>
  <si>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</si>
  <si>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</si>
  <si>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</si>
  <si>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</si>
  <si>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</si>
  <si>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</si>
  <si>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</si>
  <si>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</si>
  <si>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</si>
  <si>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</si>
  <si>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</si>
  <si>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</si>
  <si>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</si>
  <si>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</si>
  <si>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</si>
  <si>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</si>
  <si>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</si>
  <si>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</si>
  <si>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</si>
  <si>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</si>
  <si>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</si>
  <si>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</si>
  <si>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</si>
  <si>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</si>
  <si>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</si>
  <si>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</si>
  <si>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</si>
  <si>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</si>
  <si>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</si>
  <si>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</si>
  <si>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</si>
  <si>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</si>
  <si>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</si>
  <si>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</si>
  <si>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</si>
  <si>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</si>
  <si>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</si>
  <si>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</si>
  <si>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</si>
  <si>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</si>
  <si>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</si>
  <si>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</si>
  <si>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</si>
  <si>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</si>
  <si>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</si>
  <si>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</si>
  <si>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</si>
  <si>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</si>
  <si>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</si>
  <si>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</si>
  <si>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</si>
  <si>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</si>
  <si>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</si>
  <si>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</si>
  <si>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</si>
  <si>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</si>
  <si>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</si>
  <si>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</si>
  <si>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</si>
  <si>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</si>
  <si>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</si>
  <si>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</si>
  <si>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</si>
  <si>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</si>
  <si>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</si>
  <si>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</si>
  <si>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</si>
  <si>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</si>
  <si>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</si>
  <si>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</si>
  <si>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</si>
  <si>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</si>
  <si>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</si>
  <si>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</si>
  <si>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</si>
  <si>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</si>
  <si>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</si>
  <si>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</si>
  <si>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</si>
  <si>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</si>
  <si>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</si>
  <si>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</si>
  <si>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</si>
  <si>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</si>
  <si>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</si>
  <si>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</si>
  <si>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</si>
  <si>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</si>
  <si>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</si>
  <si>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</si>
  <si>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</si>
  <si>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</si>
  <si>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</si>
  <si>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</si>
  <si>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</si>
  <si>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</si>
  <si>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</si>
  <si>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</si>
  <si>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</si>
  <si>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</si>
  <si>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</si>
  <si>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</si>
  <si>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</si>
  <si>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</si>
  <si>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</si>
  <si>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</si>
  <si>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</si>
  <si>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</si>
  <si>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</si>
  <si>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</si>
  <si>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</si>
  <si>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</si>
  <si>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</si>
  <si>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</si>
  <si>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</si>
  <si>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</si>
  <si>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</si>
  <si>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</si>
  <si>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</si>
  <si>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</si>
  <si>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</si>
  <si>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</si>
  <si>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</si>
  <si>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</si>
  <si>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</si>
  <si>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</si>
  <si>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</si>
  <si>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</si>
  <si>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</si>
  <si>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</si>
  <si>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</si>
  <si>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</si>
  <si>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</si>
  <si>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</si>
  <si>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</si>
  <si>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</si>
  <si>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</si>
  <si>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</si>
  <si>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</si>
  <si>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</si>
  <si>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</si>
  <si>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</si>
  <si>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</si>
  <si>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</si>
  <si>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</si>
  <si>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</si>
  <si>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</si>
  <si>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</si>
  <si>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</si>
  <si>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</si>
  <si>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</si>
  <si>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</si>
  <si>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2080113</t>
  </si>
  <si>
    <t xml:space="preserve">      政府特殊津贴</t>
  </si>
  <si>
    <t>2080114</t>
  </si>
  <si>
    <t xml:space="preserve">      资助留学回国人员</t>
  </si>
  <si>
    <t>2080115</t>
  </si>
  <si>
    <t xml:space="preserve">      博士后日常经费</t>
  </si>
  <si>
    <t>2080116</t>
  </si>
  <si>
    <t xml:space="preserve">      引进人才费用</t>
  </si>
  <si>
    <t>2080150</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</si>
  <si>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</si>
  <si>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</si>
  <si>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</si>
  <si>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</si>
  <si>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</si>
  <si>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</si>
  <si>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</si>
  <si>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</si>
  <si>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</si>
  <si>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</si>
  <si>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</si>
  <si>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</si>
  <si>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</si>
  <si>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</si>
  <si>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</si>
  <si>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</si>
  <si>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</si>
  <si>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</si>
  <si>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</si>
  <si>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</si>
  <si>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</si>
  <si>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</si>
  <si>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</si>
  <si>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</si>
  <si>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</si>
  <si>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</si>
  <si>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</si>
  <si>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</si>
  <si>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</si>
  <si>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</si>
  <si>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</si>
  <si>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</si>
  <si>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</si>
  <si>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2080508</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</si>
  <si>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</si>
  <si>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</si>
  <si>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</si>
  <si>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</si>
  <si>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</si>
  <si>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</si>
  <si>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</si>
  <si>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</si>
  <si>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</si>
  <si>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</si>
  <si>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</si>
  <si>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</si>
  <si>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</si>
  <si>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</si>
  <si>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</si>
  <si>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</si>
  <si>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</si>
  <si>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</si>
  <si>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</si>
  <si>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</si>
  <si>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</si>
  <si>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</si>
  <si>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</si>
  <si>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</si>
  <si>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</si>
  <si>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</si>
  <si>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</si>
  <si>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</si>
  <si>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</si>
  <si>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</si>
  <si>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</si>
  <si>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</si>
  <si>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</si>
  <si>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</si>
  <si>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</si>
  <si>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</si>
  <si>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</si>
  <si>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</si>
  <si>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</si>
  <si>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</si>
  <si>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</si>
  <si>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</si>
  <si>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</si>
  <si>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2080807</t>
  </si>
  <si>
    <t xml:space="preserve">      光荣院</t>
  </si>
  <si>
    <t>2080808</t>
  </si>
  <si>
    <t xml:space="preserve">      烈士纪念设施管理维护</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</si>
  <si>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</si>
  <si>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</si>
  <si>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</si>
  <si>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</si>
  <si>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</si>
  <si>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</si>
  <si>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</si>
  <si>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</si>
  <si>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</si>
  <si>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</si>
  <si>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</si>
  <si>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</si>
  <si>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</si>
  <si>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</si>
  <si>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</si>
  <si>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</si>
  <si>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</si>
  <si>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</si>
  <si>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</si>
  <si>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</si>
  <si>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</si>
  <si>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</si>
  <si>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</si>
  <si>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</si>
  <si>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</si>
  <si>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</si>
  <si>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</si>
  <si>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</si>
  <si>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</si>
  <si>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</si>
  <si>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</si>
  <si>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</si>
  <si>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</si>
  <si>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</si>
  <si>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</si>
  <si>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</si>
  <si>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</si>
  <si>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</si>
  <si>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</si>
  <si>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</si>
  <si>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</si>
  <si>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</si>
  <si>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</si>
  <si>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</si>
  <si>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</si>
  <si>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</si>
  <si>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</si>
  <si>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</si>
  <si>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</si>
  <si>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</si>
  <si>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</si>
  <si>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</si>
  <si>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</si>
  <si>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</si>
  <si>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</si>
  <si>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</si>
  <si>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</si>
  <si>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</si>
  <si>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</si>
  <si>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</si>
  <si>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</si>
  <si>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</si>
  <si>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</si>
  <si>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</si>
  <si>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</si>
  <si>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</si>
  <si>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</si>
  <si>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</si>
  <si>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</si>
  <si>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</si>
  <si>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</si>
  <si>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</si>
  <si>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</si>
  <si>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</si>
  <si>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</si>
  <si>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</si>
  <si>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</si>
  <si>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</si>
  <si>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</si>
  <si>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</si>
  <si>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</si>
  <si>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</si>
  <si>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</si>
  <si>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</si>
  <si>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</si>
  <si>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</si>
  <si>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</si>
  <si>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</si>
  <si>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</si>
  <si>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</si>
  <si>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</si>
  <si>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</si>
  <si>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</si>
  <si>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</si>
  <si>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</si>
  <si>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</si>
  <si>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</si>
  <si>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</si>
  <si>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</si>
  <si>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</si>
  <si>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</si>
  <si>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</si>
  <si>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</si>
  <si>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</si>
  <si>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</si>
  <si>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</si>
  <si>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</si>
  <si>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</si>
  <si>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军供保障</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</si>
  <si>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</si>
  <si>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</si>
  <si>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</si>
  <si>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</si>
  <si>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</si>
  <si>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</si>
  <si>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</si>
  <si>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</si>
  <si>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</si>
  <si>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</si>
  <si>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</si>
  <si>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210</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</si>
  <si>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</si>
  <si>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</si>
  <si>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</si>
  <si>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</si>
  <si>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</si>
  <si>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</si>
  <si>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</si>
  <si>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</si>
  <si>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</si>
  <si>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</si>
  <si>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</si>
  <si>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</si>
  <si>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</si>
  <si>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</si>
  <si>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</si>
  <si>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</si>
  <si>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</si>
  <si>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</si>
  <si>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</si>
  <si>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</si>
  <si>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</si>
  <si>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</si>
  <si>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</si>
  <si>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</si>
  <si>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</si>
  <si>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</si>
  <si>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</si>
  <si>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</si>
  <si>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</si>
  <si>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</si>
  <si>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</si>
  <si>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</si>
  <si>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</si>
  <si>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2100213</t>
  </si>
  <si>
    <t xml:space="preserve">      优抚医院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</si>
  <si>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</si>
  <si>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</si>
  <si>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</si>
  <si>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</si>
  <si>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</si>
  <si>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</si>
  <si>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</si>
  <si>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</si>
  <si>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</si>
  <si>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</si>
  <si>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</si>
  <si>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</si>
  <si>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</si>
  <si>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</si>
  <si>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</si>
  <si>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</si>
  <si>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</si>
  <si>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</si>
  <si>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</si>
  <si>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</si>
  <si>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</si>
  <si>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</si>
  <si>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</si>
  <si>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</si>
  <si>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</si>
  <si>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</si>
  <si>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</si>
  <si>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</si>
  <si>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</si>
  <si>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</si>
  <si>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</si>
  <si>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</si>
  <si>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</si>
  <si>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</si>
  <si>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</si>
  <si>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</si>
  <si>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</si>
  <si>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</si>
  <si>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</si>
  <si>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</si>
  <si>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</si>
  <si>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</si>
  <si>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</si>
  <si>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</si>
  <si>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</si>
  <si>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</si>
  <si>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</si>
  <si>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</si>
  <si>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</si>
  <si>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</si>
  <si>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</si>
  <si>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</si>
  <si>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</si>
  <si>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</si>
  <si>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</si>
  <si>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</si>
  <si>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</si>
  <si>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</si>
  <si>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</si>
  <si>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</si>
  <si>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</si>
  <si>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</si>
  <si>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</si>
  <si>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</si>
  <si>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</si>
  <si>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</si>
  <si>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</si>
  <si>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</si>
  <si>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</si>
  <si>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</si>
  <si>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</si>
  <si>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</si>
  <si>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</si>
  <si>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</si>
  <si>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</si>
  <si>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</si>
  <si>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</si>
  <si>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</si>
  <si>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</si>
  <si>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</si>
  <si>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</si>
  <si>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</si>
  <si>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</si>
  <si>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</si>
  <si>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</si>
  <si>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</si>
  <si>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</si>
  <si>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</si>
  <si>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</si>
  <si>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</si>
  <si>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</si>
  <si>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</si>
  <si>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</si>
  <si>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</si>
  <si>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</si>
  <si>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21099</t>
  </si>
  <si>
    <t xml:space="preserve">    其他卫生健康支出</t>
  </si>
  <si>
    <t>211</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</si>
  <si>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</si>
  <si>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</si>
  <si>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</si>
  <si>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</si>
  <si>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</si>
  <si>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</si>
  <si>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</si>
  <si>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</si>
  <si>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</si>
  <si>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</si>
  <si>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</si>
  <si>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</si>
  <si>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</si>
  <si>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</si>
  <si>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</si>
  <si>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</si>
  <si>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</si>
  <si>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</si>
  <si>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</si>
  <si>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</si>
  <si>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</si>
  <si>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</si>
  <si>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</si>
  <si>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</si>
  <si>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</si>
  <si>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</si>
  <si>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</si>
  <si>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</si>
  <si>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</si>
  <si>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</si>
  <si>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</si>
  <si>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</si>
  <si>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</si>
  <si>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</si>
  <si>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</si>
  <si>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</si>
  <si>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</si>
  <si>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</si>
  <si>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</si>
  <si>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</si>
  <si>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</si>
  <si>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</si>
  <si>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</si>
  <si>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</si>
  <si>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</si>
  <si>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</si>
  <si>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</si>
  <si>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</si>
  <si>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</si>
  <si>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</si>
  <si>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</si>
  <si>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2110405</t>
  </si>
  <si>
    <t xml:space="preserve">      草原生态修复治理</t>
  </si>
  <si>
    <t>2110406</t>
  </si>
  <si>
    <t xml:space="preserve">      自然保护地</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</si>
  <si>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</si>
  <si>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</si>
  <si>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</si>
  <si>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</si>
  <si>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</si>
  <si>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</si>
  <si>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</si>
  <si>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</si>
  <si>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</si>
  <si>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</si>
  <si>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</si>
  <si>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</si>
  <si>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</si>
  <si>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</si>
  <si>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</si>
  <si>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</si>
  <si>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</si>
  <si>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</si>
  <si>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</si>
  <si>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</si>
  <si>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</si>
  <si>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</si>
  <si>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</si>
  <si>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</si>
  <si>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</si>
  <si>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</si>
  <si>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</si>
  <si>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</si>
  <si>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</si>
  <si>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</si>
  <si>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</si>
  <si>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</si>
  <si>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</si>
  <si>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</si>
  <si>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</si>
  <si>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</si>
  <si>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</si>
  <si>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</si>
  <si>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</si>
  <si>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</si>
  <si>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</si>
  <si>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</si>
  <si>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21110</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</si>
  <si>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</si>
  <si>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</si>
  <si>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</si>
  <si>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</si>
  <si>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</si>
  <si>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</si>
  <si>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</si>
  <si>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</si>
  <si>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</si>
  <si>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</si>
  <si>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</si>
  <si>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</si>
  <si>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</si>
  <si>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</si>
  <si>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</si>
  <si>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21113</t>
  </si>
  <si>
    <t xml:space="preserve">    循环经济</t>
  </si>
  <si>
    <t>21114</t>
  </si>
  <si>
    <t xml:space="preserve">    能源管理事务</t>
  </si>
  <si>
    <t>2111401</t>
  </si>
  <si>
    <t>2111402</t>
  </si>
  <si>
    <t>2111403</t>
  </si>
  <si>
    <t>2111406</t>
  </si>
  <si>
    <t xml:space="preserve">      能源科技装备</t>
  </si>
  <si>
    <t>2111407</t>
  </si>
  <si>
    <t xml:space="preserve">      能源行业管理</t>
  </si>
  <si>
    <t>2111408</t>
  </si>
  <si>
    <t xml:space="preserve">      能源管理</t>
  </si>
  <si>
    <t>2111411</t>
  </si>
  <si>
    <t>2111413</t>
  </si>
  <si>
    <t xml:space="preserve">      农村电网建设</t>
  </si>
  <si>
    <t>2111450</t>
  </si>
  <si>
    <t>2111499</t>
  </si>
  <si>
    <t xml:space="preserve">      其他能源管理事务支出</t>
  </si>
  <si>
    <t>21199</t>
  </si>
  <si>
    <t xml:space="preserve">    其他节能环保支出</t>
  </si>
  <si>
    <t>212</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</si>
  <si>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</si>
  <si>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</si>
  <si>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</si>
  <si>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</si>
  <si>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</si>
  <si>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</si>
  <si>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</si>
  <si>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</si>
  <si>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</si>
  <si>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</si>
  <si>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</si>
  <si>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</si>
  <si>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</si>
  <si>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</si>
  <si>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</si>
  <si>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</si>
  <si>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</si>
  <si>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</si>
  <si>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</si>
  <si>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</si>
  <si>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</si>
  <si>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</si>
  <si>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</si>
  <si>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</si>
  <si>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</si>
  <si>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</si>
  <si>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</si>
  <si>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</si>
  <si>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</si>
  <si>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21206</t>
  </si>
  <si>
    <t xml:space="preserve">    建设市场管理与监督</t>
  </si>
  <si>
    <t>21299</t>
  </si>
  <si>
    <t xml:space="preserve">    其他城乡社区支出</t>
  </si>
  <si>
    <t>213</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</si>
  <si>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</si>
  <si>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</si>
  <si>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</si>
  <si>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</si>
  <si>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</si>
  <si>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</si>
  <si>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</si>
  <si>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</si>
  <si>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</si>
  <si>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</si>
  <si>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</si>
  <si>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</si>
  <si>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</si>
  <si>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</si>
  <si>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</si>
  <si>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</si>
  <si>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</si>
  <si>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</si>
  <si>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</si>
  <si>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</si>
  <si>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</si>
  <si>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</si>
  <si>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</si>
  <si>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</si>
  <si>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</si>
  <si>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</si>
  <si>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</si>
  <si>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</si>
  <si>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</si>
  <si>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</si>
  <si>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</si>
  <si>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</si>
  <si>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</si>
  <si>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</si>
  <si>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</si>
  <si>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</si>
  <si>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</si>
  <si>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</si>
  <si>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</si>
  <si>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</si>
  <si>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</si>
  <si>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渔业发展</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</si>
  <si>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</si>
  <si>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</si>
  <si>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</si>
  <si>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</si>
  <si>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</si>
  <si>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</si>
  <si>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</si>
  <si>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</si>
  <si>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</si>
  <si>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</si>
  <si>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</si>
  <si>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</si>
  <si>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</si>
  <si>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</si>
  <si>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</si>
  <si>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</si>
  <si>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</si>
  <si>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</si>
  <si>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</si>
  <si>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</si>
  <si>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</si>
  <si>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</si>
  <si>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</si>
  <si>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</si>
  <si>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</si>
  <si>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</si>
  <si>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</si>
  <si>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</si>
  <si>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</si>
  <si>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</si>
  <si>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</si>
  <si>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</si>
  <si>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</si>
  <si>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</si>
  <si>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</si>
  <si>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</si>
  <si>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</si>
  <si>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</si>
  <si>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</si>
  <si>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2130234</t>
  </si>
  <si>
    <t xml:space="preserve">      林业草原防灾减灾</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</si>
  <si>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</si>
  <si>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</si>
  <si>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</si>
  <si>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</si>
  <si>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</si>
  <si>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</si>
  <si>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</si>
  <si>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</si>
  <si>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</si>
  <si>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</si>
  <si>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</si>
  <si>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</si>
  <si>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</si>
  <si>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</si>
  <si>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</si>
  <si>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</si>
  <si>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</si>
  <si>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</si>
  <si>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</si>
  <si>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</si>
  <si>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</si>
  <si>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</si>
  <si>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</si>
  <si>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</si>
  <si>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</si>
  <si>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</si>
  <si>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</si>
  <si>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</si>
  <si>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</si>
  <si>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</si>
  <si>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</si>
  <si>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</si>
  <si>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</si>
  <si>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</si>
  <si>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</si>
  <si>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</si>
  <si>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</si>
  <si>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</si>
  <si>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</si>
  <si>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</si>
  <si>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</si>
  <si>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</si>
  <si>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</si>
  <si>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</si>
  <si>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</si>
  <si>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</si>
  <si>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</si>
  <si>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</si>
  <si>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</si>
  <si>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</si>
  <si>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</si>
  <si>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</si>
  <si>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</si>
  <si>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</si>
  <si>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</si>
  <si>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</si>
  <si>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</si>
  <si>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</si>
  <si>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巩固脱贫衔接乡村振兴</t>
  </si>
  <si>
    <t>2130501</t>
  </si>
  <si>
    <t>2130502</t>
  </si>
  <si>
    <t>2130503</t>
  </si>
  <si>
    <t>2130504</t>
  </si>
  <si>
    <t xml:space="preserve">      农村基础设施建设</t>
  </si>
  <si>
    <t>2130505</t>
  </si>
  <si>
    <t xml:space="preserve">      生产发展</t>
  </si>
  <si>
    <t>2130506</t>
  </si>
  <si>
    <t xml:space="preserve">      社会发展</t>
  </si>
  <si>
    <t>2130507</t>
  </si>
  <si>
    <t xml:space="preserve">      贷款奖补和贴息</t>
  </si>
  <si>
    <t>2130508</t>
  </si>
  <si>
    <t xml:space="preserve">       “三西”农业建设专项补助</t>
  </si>
  <si>
    <t>2130550</t>
  </si>
  <si>
    <t>2130599</t>
  </si>
  <si>
    <t xml:space="preserve">      其他巩固脱贫衔接乡村振兴支出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</si>
  <si>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</si>
  <si>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</si>
  <si>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</si>
  <si>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</si>
  <si>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</si>
  <si>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</si>
  <si>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</si>
  <si>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</si>
  <si>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</si>
  <si>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</si>
  <si>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</si>
  <si>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</si>
  <si>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</si>
  <si>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</si>
  <si>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</si>
  <si>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</si>
  <si>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</si>
  <si>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</si>
  <si>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2130803</t>
  </si>
  <si>
    <t xml:space="preserve">      农业保险保费补贴</t>
  </si>
  <si>
    <t>2130804</t>
  </si>
  <si>
    <t xml:space="preserve">      创业担保贷款贴息及奖补</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</si>
  <si>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</si>
  <si>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</si>
  <si>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</si>
  <si>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</si>
  <si>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</si>
  <si>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</si>
  <si>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</si>
  <si>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</si>
  <si>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</si>
  <si>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</si>
  <si>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</si>
  <si>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</si>
  <si>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</si>
  <si>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</si>
  <si>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</si>
  <si>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</si>
  <si>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</si>
  <si>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</si>
  <si>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</si>
  <si>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</si>
  <si>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</si>
  <si>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</si>
  <si>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</si>
  <si>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</si>
  <si>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</si>
  <si>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</si>
  <si>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</si>
  <si>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</si>
  <si>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</si>
  <si>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</si>
  <si>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</si>
  <si>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</si>
  <si>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</si>
  <si>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</si>
  <si>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</si>
  <si>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</si>
  <si>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</si>
  <si>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</si>
  <si>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</si>
  <si>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</si>
  <si>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</si>
  <si>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</si>
  <si>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</si>
  <si>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</si>
  <si>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</si>
  <si>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</si>
  <si>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</si>
  <si>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</si>
  <si>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</si>
  <si>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</si>
  <si>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</si>
  <si>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</si>
  <si>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</si>
  <si>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</si>
  <si>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</si>
  <si>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</si>
  <si>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</si>
  <si>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</si>
  <si>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</si>
  <si>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</si>
  <si>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</si>
  <si>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</si>
  <si>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</si>
  <si>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</si>
  <si>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</si>
  <si>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</si>
  <si>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</si>
  <si>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</si>
  <si>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</si>
  <si>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</si>
  <si>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</si>
  <si>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</si>
  <si>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</si>
  <si>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</si>
  <si>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</si>
  <si>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</si>
  <si>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</si>
  <si>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</si>
  <si>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</si>
  <si>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</si>
  <si>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</si>
  <si>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</si>
  <si>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</si>
  <si>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</si>
  <si>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</si>
  <si>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</si>
  <si>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</si>
  <si>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</si>
  <si>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</si>
  <si>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</si>
  <si>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</si>
  <si>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</si>
  <si>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</si>
  <si>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</si>
  <si>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</si>
  <si>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</si>
  <si>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</si>
  <si>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</si>
  <si>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</si>
  <si>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</si>
  <si>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</si>
  <si>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</si>
  <si>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</si>
  <si>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</si>
  <si>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</si>
  <si>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</si>
  <si>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</si>
  <si>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</si>
  <si>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</si>
  <si>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</si>
  <si>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</si>
  <si>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</si>
  <si>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</si>
  <si>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</si>
  <si>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</si>
  <si>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</si>
  <si>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</si>
  <si>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</si>
  <si>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</si>
  <si>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</si>
  <si>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</si>
  <si>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</si>
  <si>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</si>
  <si>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</si>
  <si>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</si>
  <si>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</si>
  <si>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</si>
  <si>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</si>
  <si>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</si>
  <si>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</si>
  <si>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</si>
  <si>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</si>
  <si>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</si>
  <si>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</si>
  <si>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</si>
  <si>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</si>
  <si>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</si>
  <si>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</si>
  <si>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</si>
  <si>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</si>
  <si>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</si>
  <si>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</si>
  <si>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</si>
  <si>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</si>
  <si>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</si>
  <si>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</si>
  <si>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</si>
  <si>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</si>
  <si>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</si>
  <si>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</si>
  <si>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</si>
  <si>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</si>
  <si>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</si>
  <si>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</si>
  <si>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</si>
  <si>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</si>
  <si>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</si>
  <si>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</si>
  <si>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</si>
  <si>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</si>
  <si>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</si>
  <si>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</si>
  <si>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</si>
  <si>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</si>
  <si>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</si>
  <si>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</si>
  <si>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</si>
  <si>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</si>
  <si>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</si>
  <si>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</si>
  <si>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</si>
  <si>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</si>
  <si>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</si>
  <si>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</si>
  <si>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</si>
  <si>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</si>
  <si>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</si>
  <si>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</si>
  <si>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</si>
  <si>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2150507</t>
  </si>
  <si>
    <t xml:space="preserve">      专用通信</t>
  </si>
  <si>
    <t>2150508</t>
  </si>
  <si>
    <t xml:space="preserve">      无线电及信息通信监管</t>
  </si>
  <si>
    <t>2150516</t>
  </si>
  <si>
    <t xml:space="preserve">      工程建设及运行维护</t>
  </si>
  <si>
    <t>2150517</t>
  </si>
  <si>
    <t xml:space="preserve">      产业发展</t>
  </si>
  <si>
    <t>2150550</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</si>
  <si>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</si>
  <si>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</si>
  <si>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</si>
  <si>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</si>
  <si>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</si>
  <si>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</si>
  <si>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</si>
  <si>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</si>
  <si>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</si>
  <si>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</si>
  <si>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</si>
  <si>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</si>
  <si>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</si>
  <si>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</si>
  <si>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</si>
  <si>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</si>
  <si>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</si>
  <si>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</si>
  <si>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</si>
  <si>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</si>
  <si>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</si>
  <si>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</si>
  <si>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2150806</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</si>
  <si>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</si>
  <si>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</si>
  <si>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</si>
  <si>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</si>
  <si>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</si>
  <si>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</si>
  <si>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</si>
  <si>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</si>
  <si>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</si>
  <si>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</si>
  <si>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</si>
  <si>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</si>
  <si>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</si>
  <si>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</si>
  <si>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</si>
  <si>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</si>
  <si>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</si>
  <si>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</si>
  <si>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</si>
  <si>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</si>
  <si>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</si>
  <si>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</si>
  <si>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</si>
  <si>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</si>
  <si>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</si>
  <si>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</si>
  <si>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</si>
  <si>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</si>
  <si>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</si>
  <si>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</si>
  <si>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</si>
  <si>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</si>
  <si>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</si>
  <si>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</si>
  <si>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</si>
  <si>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</si>
  <si>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</si>
  <si>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</si>
  <si>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</si>
  <si>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</si>
  <si>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</si>
  <si>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</si>
  <si>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</si>
  <si>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</si>
  <si>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</si>
  <si>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</si>
  <si>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</si>
  <si>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t>
  </si>
  <si>
    <t>21701</t>
  </si>
  <si>
    <t xml:space="preserve">    金融部门行政支出</t>
  </si>
  <si>
    <t>2170101</t>
  </si>
  <si>
    <t>2170102</t>
  </si>
  <si>
    <t>2170103</t>
  </si>
  <si>
    <t>2170104</t>
  </si>
  <si>
    <t xml:space="preserve">      安全防卫</t>
  </si>
  <si>
    <t>2170150</t>
  </si>
  <si>
    <t>2170199</t>
  </si>
  <si>
    <t xml:space="preserve">      金融部门其他行政支出</t>
  </si>
  <si>
    <t>21702</t>
  </si>
  <si>
    <t xml:space="preserve">    金融部门监管支出</t>
  </si>
  <si>
    <t>2170201</t>
  </si>
  <si>
    <t xml:space="preserve">      货币发行</t>
  </si>
  <si>
    <t>2170202</t>
  </si>
  <si>
    <t xml:space="preserve">      金融服务</t>
  </si>
  <si>
    <t>2170203</t>
  </si>
  <si>
    <t xml:space="preserve">      反假币</t>
  </si>
  <si>
    <t>2170204</t>
  </si>
  <si>
    <t xml:space="preserve">      重点金融机构监管</t>
  </si>
  <si>
    <t>2170205</t>
  </si>
  <si>
    <t xml:space="preserve">      金融稽查与案件处理</t>
  </si>
  <si>
    <t>2170206</t>
  </si>
  <si>
    <t xml:space="preserve">      金融行业电子化建设</t>
  </si>
  <si>
    <t>2170207</t>
  </si>
  <si>
    <t xml:space="preserve">      从业人员资格考试</t>
  </si>
  <si>
    <t>2170208</t>
  </si>
  <si>
    <t xml:space="preserve">      反洗钱</t>
  </si>
  <si>
    <t>2170299</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</si>
  <si>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</si>
  <si>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</si>
  <si>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</si>
  <si>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</si>
  <si>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</si>
  <si>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</si>
  <si>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</si>
  <si>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</si>
  <si>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</si>
  <si>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</si>
  <si>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</si>
  <si>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</si>
  <si>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</si>
  <si>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21704</t>
  </si>
  <si>
    <t xml:space="preserve">    金融调控支出</t>
  </si>
  <si>
    <t>2170401</t>
  </si>
  <si>
    <t xml:space="preserve">      中央银行亏损补贴</t>
  </si>
  <si>
    <t>2170499</t>
  </si>
  <si>
    <t xml:space="preserve">      其他金融调控支出</t>
  </si>
  <si>
    <t>21799</t>
  </si>
  <si>
    <t xml:space="preserve">    其他金融支出</t>
  </si>
  <si>
    <t>2179902</t>
  </si>
  <si>
    <t xml:space="preserve">      重点企业贷款贴息</t>
  </si>
  <si>
    <t>2179999</t>
  </si>
  <si>
    <t xml:space="preserve">      其他金融支出</t>
  </si>
  <si>
    <t>219</t>
  </si>
  <si>
    <t>21901</t>
  </si>
  <si>
    <t xml:space="preserve">    一般公共服务</t>
  </si>
  <si>
    <t>21902</t>
  </si>
  <si>
    <t xml:space="preserve">    教育</t>
  </si>
  <si>
    <t>21903</t>
  </si>
  <si>
    <t xml:space="preserve">    文化旅游体育与传媒</t>
  </si>
  <si>
    <t>21904</t>
  </si>
  <si>
    <t xml:space="preserve">    卫生健康</t>
  </si>
  <si>
    <t>21905</t>
  </si>
  <si>
    <t xml:space="preserve">    节能环保</t>
  </si>
  <si>
    <t>21906</t>
  </si>
  <si>
    <t>21907</t>
  </si>
  <si>
    <t xml:space="preserve">    交通运输</t>
  </si>
  <si>
    <t>21908</t>
  </si>
  <si>
    <t xml:space="preserve">    住房保障</t>
  </si>
  <si>
    <t>21999</t>
  </si>
  <si>
    <t xml:space="preserve">    其他支出</t>
  </si>
  <si>
    <t>220</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</si>
  <si>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</si>
  <si>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</si>
  <si>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</si>
  <si>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</si>
  <si>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</si>
  <si>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</si>
  <si>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</si>
  <si>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</si>
  <si>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</si>
  <si>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</si>
  <si>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</si>
  <si>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</si>
  <si>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</si>
  <si>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</si>
  <si>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</si>
  <si>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</si>
  <si>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</si>
  <si>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</si>
  <si>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</si>
  <si>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</si>
  <si>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</si>
  <si>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</si>
  <si>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</si>
  <si>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</si>
  <si>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</si>
  <si>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</si>
  <si>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</si>
  <si>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</si>
  <si>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</si>
  <si>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</si>
  <si>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</si>
  <si>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</si>
  <si>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</si>
  <si>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</si>
  <si>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</si>
  <si>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</si>
  <si>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</si>
  <si>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</si>
  <si>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</si>
  <si>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</si>
  <si>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</si>
  <si>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</si>
  <si>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</si>
  <si>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</si>
  <si>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</si>
  <si>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</si>
  <si>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</si>
  <si>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</si>
  <si>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</si>
  <si>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</si>
  <si>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</si>
  <si>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</si>
  <si>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</si>
  <si>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</si>
  <si>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</si>
  <si>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</si>
  <si>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</si>
  <si>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</si>
  <si>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</si>
  <si>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</si>
  <si>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</si>
  <si>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</si>
  <si>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</si>
  <si>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</si>
  <si>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</si>
  <si>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</si>
  <si>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</si>
  <si>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</si>
  <si>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</si>
  <si>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</si>
  <si>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</si>
  <si>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</si>
  <si>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</si>
  <si>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</si>
  <si>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</si>
  <si>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</si>
  <si>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</si>
  <si>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</si>
  <si>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</si>
  <si>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221</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</si>
  <si>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</si>
  <si>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</si>
  <si>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</si>
  <si>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</si>
  <si>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</si>
  <si>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</si>
  <si>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</si>
  <si>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</si>
  <si>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</si>
  <si>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</si>
  <si>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</si>
  <si>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</si>
  <si>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</si>
  <si>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</si>
  <si>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</si>
  <si>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</si>
  <si>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</si>
  <si>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</si>
  <si>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</si>
  <si>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</si>
  <si>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</si>
  <si>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</si>
  <si>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</si>
  <si>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</si>
  <si>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</si>
  <si>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</si>
  <si>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</si>
  <si>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</si>
  <si>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</si>
  <si>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</si>
  <si>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</si>
  <si>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</si>
  <si>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</si>
  <si>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</si>
  <si>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</si>
  <si>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</si>
  <si>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</si>
  <si>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</si>
  <si>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t>
  </si>
  <si>
    <t>22201</t>
  </si>
  <si>
    <t xml:space="preserve">    粮油物资事务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</si>
  <si>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</si>
  <si>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</si>
  <si>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</si>
  <si>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</si>
  <si>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</si>
  <si>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</si>
  <si>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</si>
  <si>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</si>
  <si>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</si>
  <si>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</si>
  <si>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</si>
  <si>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</si>
  <si>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</si>
  <si>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</si>
  <si>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</si>
  <si>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</si>
  <si>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</si>
  <si>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</si>
  <si>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</si>
  <si>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</si>
  <si>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</si>
  <si>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2220119</t>
  </si>
  <si>
    <t xml:space="preserve">      设施建设</t>
  </si>
  <si>
    <t>2220120</t>
  </si>
  <si>
    <t xml:space="preserve">      设施安全</t>
  </si>
  <si>
    <t>2220121</t>
  </si>
  <si>
    <t xml:space="preserve">      物资保管保养</t>
  </si>
  <si>
    <t>2220150</t>
  </si>
  <si>
    <t>2220199</t>
  </si>
  <si>
    <t xml:space="preserve">      其他粮油物资事务支出</t>
  </si>
  <si>
    <t>22203</t>
  </si>
  <si>
    <t xml:space="preserve">    能源储备</t>
  </si>
  <si>
    <t>2220301</t>
  </si>
  <si>
    <t xml:space="preserve">      石油储备</t>
  </si>
  <si>
    <t>2220303</t>
  </si>
  <si>
    <t xml:space="preserve">      天然铀能源储备</t>
  </si>
  <si>
    <t>2220304</t>
  </si>
  <si>
    <t xml:space="preserve">      煤炭储备</t>
  </si>
  <si>
    <t>2220305</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</si>
  <si>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</si>
  <si>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</si>
  <si>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</si>
  <si>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</si>
  <si>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</si>
  <si>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</si>
  <si>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</si>
  <si>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</si>
  <si>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</si>
  <si>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</si>
  <si>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</si>
  <si>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</si>
  <si>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</si>
  <si>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</si>
  <si>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</si>
  <si>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</si>
  <si>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</si>
  <si>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</si>
  <si>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</si>
  <si>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</si>
  <si>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</si>
  <si>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</si>
  <si>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</si>
  <si>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</si>
  <si>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</si>
  <si>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</si>
  <si>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</si>
  <si>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</si>
  <si>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</si>
  <si>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</si>
  <si>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</si>
  <si>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</si>
  <si>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</si>
  <si>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</si>
  <si>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</si>
  <si>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</si>
  <si>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</si>
  <si>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2220511</t>
  </si>
  <si>
    <t xml:space="preserve">      应急物资储备</t>
  </si>
  <si>
    <t>2220599</t>
  </si>
  <si>
    <t xml:space="preserve">      其他重要商品储备支出</t>
  </si>
  <si>
    <t>224</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</si>
  <si>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</si>
  <si>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</si>
  <si>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</si>
  <si>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</si>
  <si>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</si>
  <si>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</si>
  <si>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</si>
  <si>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</si>
  <si>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</si>
  <si>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</si>
  <si>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</si>
  <si>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2240108</t>
  </si>
  <si>
    <t xml:space="preserve">      应急救援</t>
  </si>
  <si>
    <t>2240109</t>
  </si>
  <si>
    <t xml:space="preserve">      应急管理</t>
  </si>
  <si>
    <t>2240150</t>
  </si>
  <si>
    <t>2240199</t>
  </si>
  <si>
    <t xml:space="preserve">      其他应急管理支出</t>
  </si>
  <si>
    <t>22402</t>
  </si>
  <si>
    <t xml:space="preserve">    消防救援事务</t>
  </si>
  <si>
    <t>2240201</t>
  </si>
  <si>
    <t>2240202</t>
  </si>
  <si>
    <t>2240203</t>
  </si>
  <si>
    <t>2240204</t>
  </si>
  <si>
    <t xml:space="preserve">      消防应急救援</t>
  </si>
  <si>
    <t>2240299</t>
  </si>
  <si>
    <t xml:space="preserve">      其他消防救援事务支出</t>
  </si>
  <si>
    <t>22404</t>
  </si>
  <si>
    <t xml:space="preserve">    矿山安全</t>
  </si>
  <si>
    <t>2240401</t>
  </si>
  <si>
    <t>2240402</t>
  </si>
  <si>
    <t>2240403</t>
  </si>
  <si>
    <t>2240404</t>
  </si>
  <si>
    <t xml:space="preserve">      矿山安全监察事务</t>
  </si>
  <si>
    <t>2240405</t>
  </si>
  <si>
    <t xml:space="preserve">      矿山应急救援事务</t>
  </si>
  <si>
    <t>2240450</t>
  </si>
  <si>
    <t>2240499</t>
  </si>
  <si>
    <t xml:space="preserve">      其他矿山安全支出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</si>
  <si>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</si>
  <si>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</si>
  <si>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</si>
  <si>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</si>
  <si>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</si>
  <si>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</si>
  <si>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</si>
  <si>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</si>
  <si>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</si>
  <si>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</si>
  <si>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</si>
  <si>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</si>
  <si>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</si>
  <si>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</si>
  <si>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</si>
  <si>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</si>
  <si>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</si>
  <si>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</si>
  <si>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</si>
  <si>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</si>
  <si>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</si>
  <si>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</si>
  <si>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</si>
  <si>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</si>
  <si>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</si>
  <si>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</si>
  <si>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</si>
  <si>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</si>
  <si>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</si>
  <si>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</si>
  <si>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</si>
  <si>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</si>
  <si>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</si>
  <si>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</si>
  <si>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</si>
  <si>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</si>
  <si>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</si>
  <si>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</si>
  <si>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</si>
  <si>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</si>
  <si>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</si>
  <si>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227</t>
  </si>
  <si>
    <t>229</t>
  </si>
  <si>
    <t>22902</t>
  </si>
  <si>
    <t xml:space="preserve">    年初预留</t>
  </si>
  <si>
    <t>22999</t>
  </si>
  <si>
    <t>232</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</si>
  <si>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</si>
  <si>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</si>
  <si>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</si>
  <si>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</si>
  <si>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</si>
  <si>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</si>
  <si>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</si>
  <si>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</si>
  <si>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2320399</t>
  </si>
  <si>
    <t xml:space="preserve">      地方政府其他一般债务付息支出</t>
  </si>
  <si>
    <t>233</t>
  </si>
  <si>
    <t>23303</t>
  </si>
  <si>
    <t xml:space="preserve">    地方政府一般债务发行费用支出</t>
  </si>
  <si>
    <t>支出合计</t>
  </si>
  <si>
    <t>表六</t>
  </si>
  <si>
    <t>湛河区2022年一般公共预算基本支出预算表
（按政府预算支出经济分类科目）</t>
  </si>
  <si>
    <t>501机关工资福利支出</t>
  </si>
  <si>
    <t>50101工资奖金津补贴</t>
  </si>
  <si>
    <t>50102社会保障缴费</t>
  </si>
  <si>
    <t>50103住房公积金</t>
  </si>
  <si>
    <t>502机关商品和服务支出</t>
  </si>
  <si>
    <t>50201办公经费</t>
  </si>
  <si>
    <t>50202会议费</t>
  </si>
  <si>
    <t>50203培训费</t>
  </si>
  <si>
    <t>50204专用材料购置费</t>
  </si>
  <si>
    <t>50205委托业务费</t>
  </si>
  <si>
    <t>50206公务接待费</t>
  </si>
  <si>
    <t>50207因公出国（境）费用</t>
  </si>
  <si>
    <t>50208公务用车运行维护费</t>
  </si>
  <si>
    <t>50209维修（护）费</t>
  </si>
  <si>
    <t>50299其他商品和服务支出</t>
  </si>
  <si>
    <t>505对事业单位经常性补助</t>
  </si>
  <si>
    <t>50501工资福利支出</t>
  </si>
  <si>
    <t>50502商品和服务支出</t>
  </si>
  <si>
    <t>509对个人和家庭的补助</t>
  </si>
  <si>
    <t>50901社会福利和救助</t>
  </si>
  <si>
    <t>50905离退休费</t>
  </si>
  <si>
    <t>备注：按照《财政部关于印发&lt;支出经济分类科目改革方案&gt;的通知》（财预〔2017〕98号）要求，从2018年起对政府预算均按政府预算支出经济分类科目编制预算。</t>
  </si>
  <si>
    <t>表七</t>
  </si>
  <si>
    <t>湛河区2022年“三公经费”预算汇总表</t>
  </si>
  <si>
    <t>项    目</t>
  </si>
  <si>
    <t>2021年财政拨款预算安排数</t>
  </si>
  <si>
    <t>2022年财政拨款预算安排数</t>
  </si>
  <si>
    <t>较上年预算增长%</t>
  </si>
  <si>
    <t>“三公经费”合计</t>
  </si>
  <si>
    <t xml:space="preserve">  因公出国（境）费用</t>
  </si>
  <si>
    <t xml:space="preserve">  公务接待费</t>
  </si>
  <si>
    <t xml:space="preserve">  公务用车运行维护费</t>
  </si>
  <si>
    <t xml:space="preserve">  公务用车辆购置</t>
  </si>
  <si>
    <t>备注：1.按照有关规定，“三公”经费包括因公出国（境）费、公务接待费、公务用车购置及运行费。（1）因公出国（境）费指单位工作人员公务出国（境）的住宿费、差旅费、伙食补助费、杂费、培训费等支出。（2）公务接待费指单位按规定开支的各类公务接待（含外宾接待）支出。（3）公务用车购置及运行费指单位公务用车购置费及租用费、燃料费、维修费、过路过桥费、保险费等支出，公务用车指用于履行公务的机动车辆，包括领导干部专车和执法执勤用车。
      2.2022年湛河区“三公”经费财政拨款预算安排数比上年减少348.37万元，可比口径下降48.2%，主要原因是各预算单位严格落实厉行节约规定，进一步压缩一般性支出。
      3.从2021年1月1日起，区检察院、区法院上划省级管理，2020年财政拨款预算安排数已相应扣除上划单位数据。</t>
  </si>
  <si>
    <t>表八</t>
  </si>
  <si>
    <t>市对湛河区2022年一般公共预算税收返还和转移支付分项目预算表</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</si>
  <si>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</si>
  <si>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</si>
  <si>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</si>
  <si>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</si>
  <si>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</si>
  <si>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</si>
  <si>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</si>
  <si>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</si>
  <si>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</si>
  <si>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</si>
  <si>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</si>
  <si>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</si>
  <si>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</si>
  <si>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</si>
  <si>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</si>
  <si>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</si>
  <si>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</si>
  <si>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</si>
  <si>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</si>
  <si>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</si>
  <si>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</si>
  <si>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</si>
  <si>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</si>
  <si>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</si>
  <si>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</si>
  <si>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</si>
  <si>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</si>
  <si>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</si>
  <si>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</si>
  <si>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</si>
  <si>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</si>
  <si>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</si>
  <si>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</si>
  <si>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</si>
  <si>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</si>
  <si>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</si>
  <si>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</si>
  <si>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</si>
  <si>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</si>
  <si>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</si>
  <si>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</si>
  <si>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</si>
  <si>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</si>
  <si>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</si>
  <si>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</si>
  <si>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</si>
  <si>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</si>
  <si>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</si>
  <si>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</si>
  <si>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</si>
  <si>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</si>
  <si>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</si>
  <si>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</si>
  <si>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</si>
  <si>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</si>
  <si>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</si>
  <si>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</si>
  <si>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</si>
  <si>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</si>
  <si>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</si>
  <si>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</si>
  <si>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</si>
  <si>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表九</t>
  </si>
  <si>
    <t>市对湛河区2021年一般公共预算税收返还和转移支付分地区预算表</t>
  </si>
  <si>
    <t>地区</t>
  </si>
  <si>
    <t>税收返还</t>
  </si>
  <si>
    <t>一般性转移支付</t>
  </si>
  <si>
    <t>专项转移支付</t>
  </si>
  <si>
    <t xml:space="preserve">  湛河区</t>
  </si>
  <si>
    <t>表十</t>
  </si>
  <si>
    <t>湛河区2022年基本建设支出预算表</t>
  </si>
  <si>
    <t>平顶山市湛河区司法局</t>
  </si>
  <si>
    <t>数智化学习平台</t>
  </si>
  <si>
    <t>首页</t>
  </si>
  <si>
    <t>一、一般公共服务支出</t>
  </si>
  <si>
    <t>学习中心</t>
  </si>
  <si>
    <t>二、公共安全支出</t>
  </si>
  <si>
    <t>三、教育支出</t>
  </si>
  <si>
    <t>四、科学技术支出</t>
  </si>
  <si>
    <t>五、文化体育与传媒支出</t>
  </si>
  <si>
    <t>六、社会保障和就业支出</t>
  </si>
  <si>
    <t>七、卫生健康支出</t>
  </si>
  <si>
    <t>八、农林水支出</t>
  </si>
  <si>
    <t>九、资源勘探信息等支出</t>
  </si>
  <si>
    <t>十、城乡社区支出</t>
  </si>
  <si>
    <t>十一、其他支出</t>
  </si>
  <si>
    <t>基本建设支出合计</t>
  </si>
  <si>
    <t>表十一</t>
  </si>
  <si>
    <t>湛河区2021年一般债务限额余额情况表</t>
  </si>
  <si>
    <t>执行数</t>
  </si>
  <si>
    <t>一、2020年末政府一般债务限额</t>
  </si>
  <si>
    <r>
      <rPr>
        <sz val="12"/>
        <rFont val="宋体"/>
        <charset val="134"/>
      </rPr>
      <t>二、20</t>
    </r>
    <r>
      <rPr>
        <sz val="12"/>
        <rFont val="宋体"/>
        <charset val="134"/>
      </rPr>
      <t>20</t>
    </r>
    <r>
      <rPr>
        <sz val="12"/>
        <rFont val="宋体"/>
        <charset val="134"/>
      </rPr>
      <t>年末政府一般债务余额实际数</t>
    </r>
  </si>
  <si>
    <r>
      <rPr>
        <sz val="12"/>
        <rFont val="宋体"/>
        <charset val="134"/>
      </rPr>
      <t>三、202</t>
    </r>
    <r>
      <rPr>
        <sz val="12"/>
        <rFont val="宋体"/>
        <charset val="134"/>
      </rPr>
      <t>1</t>
    </r>
    <r>
      <rPr>
        <sz val="12"/>
        <rFont val="宋体"/>
        <charset val="134"/>
      </rPr>
      <t>年末政府一般债务限额</t>
    </r>
  </si>
  <si>
    <r>
      <rPr>
        <sz val="12"/>
        <rFont val="宋体"/>
        <charset val="134"/>
      </rPr>
      <t>四、202</t>
    </r>
    <r>
      <rPr>
        <sz val="12"/>
        <rFont val="宋体"/>
        <charset val="134"/>
      </rPr>
      <t>1</t>
    </r>
    <r>
      <rPr>
        <sz val="12"/>
        <rFont val="宋体"/>
        <charset val="134"/>
      </rPr>
      <t>年政府一般债务接受转贷额</t>
    </r>
  </si>
  <si>
    <r>
      <rPr>
        <sz val="12"/>
        <rFont val="宋体"/>
        <charset val="134"/>
      </rPr>
      <t>五、202</t>
    </r>
    <r>
      <rPr>
        <sz val="12"/>
        <rFont val="宋体"/>
        <charset val="134"/>
      </rPr>
      <t>1</t>
    </r>
    <r>
      <rPr>
        <sz val="12"/>
        <rFont val="宋体"/>
        <charset val="134"/>
      </rPr>
      <t>年政府一般债务还本额</t>
    </r>
  </si>
  <si>
    <t>六、2021年末政府一般债务余额执行数</t>
  </si>
  <si>
    <t>表十二</t>
  </si>
  <si>
    <t>湛河区2021年地方政府一般债务分地区限额余额情况表</t>
  </si>
  <si>
    <t>地   区</t>
  </si>
  <si>
    <r>
      <rPr>
        <sz val="12"/>
        <rFont val="宋体"/>
        <charset val="134"/>
      </rPr>
      <t>202</t>
    </r>
    <r>
      <rPr>
        <sz val="12"/>
        <rFont val="宋体"/>
        <charset val="134"/>
      </rPr>
      <t>1</t>
    </r>
    <r>
      <rPr>
        <sz val="12"/>
        <rFont val="宋体"/>
        <charset val="134"/>
      </rPr>
      <t>年限额</t>
    </r>
  </si>
  <si>
    <t>2021年末余额预计执行数</t>
  </si>
  <si>
    <t xml:space="preserve">         湛河区</t>
  </si>
  <si>
    <t>表十三</t>
  </si>
  <si>
    <t>湛河区2022年政府性基金收支预算总表</t>
  </si>
  <si>
    <t>单位:万元</t>
  </si>
  <si>
    <t>预算科目</t>
  </si>
  <si>
    <t>一、区本级政府性基金收入</t>
  </si>
  <si>
    <t>一、区本级政府性基金支出</t>
  </si>
  <si>
    <t>二、上级补助收入</t>
  </si>
  <si>
    <t>二、上级专项转移支付支出</t>
  </si>
  <si>
    <t>三、下级上解收入</t>
  </si>
  <si>
    <t>三、补助下级支出</t>
  </si>
  <si>
    <t>四、上年结余收入</t>
  </si>
  <si>
    <t>四、年终结余</t>
  </si>
  <si>
    <t>五、调入资金</t>
  </si>
  <si>
    <t>五、地方政府专项债务还本支出</t>
  </si>
  <si>
    <t>六、地方政府专项债务转贷收入</t>
  </si>
  <si>
    <t>六、地方政府专项债务付息支出</t>
  </si>
  <si>
    <t>表十四</t>
  </si>
  <si>
    <t>湛河区2022年政府性基金收入预算表</t>
  </si>
  <si>
    <r>
      <rPr>
        <sz val="12"/>
        <rFont val="宋体"/>
        <charset val="134"/>
      </rPr>
      <t>2</t>
    </r>
    <r>
      <rPr>
        <sz val="12"/>
        <rFont val="宋体"/>
        <charset val="134"/>
      </rPr>
      <t>022年</t>
    </r>
    <r>
      <rPr>
        <sz val="12"/>
        <rFont val="宋体"/>
        <charset val="134"/>
      </rPr>
      <t>预算数</t>
    </r>
  </si>
  <si>
    <t>国有土地收益基金收入</t>
  </si>
  <si>
    <t>农业土地开发资金收入</t>
  </si>
  <si>
    <t>国有土地使用权出让收入</t>
  </si>
  <si>
    <t>城市基础设施配套费收入</t>
  </si>
  <si>
    <t>污水处理费收入</t>
  </si>
  <si>
    <t>其他政府性基金收入</t>
  </si>
  <si>
    <t>政府性基金补助收入</t>
  </si>
  <si>
    <t xml:space="preserve">  地方政府专项债务转贷收入</t>
  </si>
  <si>
    <t>表十五</t>
  </si>
  <si>
    <t>湛河区2022年政府性基金支出预算表</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</si>
  <si>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</si>
  <si>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</si>
  <si>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</si>
  <si>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</si>
  <si>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</si>
  <si>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</si>
  <si>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</si>
  <si>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</si>
  <si>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</si>
  <si>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</si>
  <si>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</si>
  <si>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</si>
  <si>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</si>
  <si>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</si>
  <si>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</si>
  <si>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</si>
  <si>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</si>
  <si>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</si>
  <si>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</si>
  <si>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</si>
  <si>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</si>
  <si>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</si>
  <si>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</si>
  <si>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</si>
  <si>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</si>
  <si>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</si>
  <si>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</si>
  <si>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</si>
  <si>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</si>
  <si>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</si>
  <si>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</si>
  <si>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</si>
  <si>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</si>
  <si>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</si>
  <si>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</si>
  <si>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</si>
  <si>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</si>
  <si>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</si>
  <si>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</si>
  <si>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</si>
  <si>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</si>
  <si>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</si>
  <si>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</si>
  <si>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</si>
  <si>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</si>
  <si>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</si>
  <si>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</si>
  <si>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</si>
  <si>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</si>
  <si>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</si>
  <si>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</si>
  <si>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</si>
  <si>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</si>
  <si>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</si>
  <si>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</si>
  <si>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</si>
  <si>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</si>
  <si>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</si>
  <si>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</si>
  <si>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</si>
  <si>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</si>
  <si>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</si>
  <si>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</si>
  <si>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</si>
  <si>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</si>
  <si>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</si>
  <si>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</si>
  <si>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</si>
  <si>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</si>
  <si>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</si>
  <si>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</si>
  <si>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</si>
  <si>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</si>
  <si>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</si>
  <si>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</si>
  <si>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</si>
  <si>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</si>
  <si>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</si>
  <si>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</si>
  <si>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</si>
  <si>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</si>
  <si>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</si>
  <si>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</si>
  <si>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</si>
  <si>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</si>
  <si>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</si>
  <si>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</si>
  <si>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</si>
  <si>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</si>
  <si>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</si>
  <si>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</si>
  <si>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</si>
  <si>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</si>
  <si>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</si>
  <si>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</si>
  <si>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</si>
  <si>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</si>
  <si>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</si>
  <si>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</si>
  <si>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</si>
  <si>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</si>
  <si>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</si>
  <si>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</si>
  <si>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</si>
  <si>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</si>
  <si>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</si>
  <si>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</si>
  <si>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</si>
  <si>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</si>
  <si>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</si>
  <si>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</si>
  <si>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</si>
  <si>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</si>
  <si>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</si>
  <si>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</si>
  <si>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</si>
  <si>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</si>
  <si>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</si>
  <si>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</si>
  <si>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</si>
  <si>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</si>
  <si>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</si>
  <si>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</si>
  <si>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</si>
  <si>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</si>
  <si>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</si>
  <si>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</si>
  <si>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</si>
  <si>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</si>
  <si>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</si>
  <si>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</si>
  <si>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</si>
  <si>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</si>
  <si>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</si>
  <si>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</si>
  <si>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</si>
  <si>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</si>
  <si>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</si>
  <si>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</si>
  <si>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</si>
  <si>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</si>
  <si>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</si>
  <si>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</si>
  <si>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</si>
  <si>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</si>
  <si>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</si>
  <si>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</si>
  <si>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</si>
  <si>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</si>
  <si>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</si>
  <si>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</si>
  <si>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</si>
  <si>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</si>
  <si>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</si>
  <si>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</si>
  <si>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</si>
  <si>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</si>
  <si>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</si>
  <si>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</si>
  <si>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</si>
  <si>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</si>
  <si>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</si>
  <si>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</si>
  <si>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</si>
  <si>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</si>
  <si>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</si>
  <si>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</si>
  <si>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</si>
  <si>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</si>
  <si>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</si>
  <si>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</si>
  <si>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</si>
  <si>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</si>
  <si>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</si>
  <si>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</si>
  <si>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</si>
  <si>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</si>
  <si>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</si>
  <si>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</si>
  <si>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</si>
  <si>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</si>
  <si>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</si>
  <si>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</si>
  <si>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</si>
  <si>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</si>
  <si>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</si>
  <si>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</si>
  <si>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</si>
  <si>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</si>
  <si>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</si>
  <si>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</si>
  <si>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</si>
  <si>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</si>
  <si>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</si>
  <si>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</si>
  <si>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</si>
  <si>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</si>
  <si>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</si>
  <si>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</si>
  <si>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</si>
  <si>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</si>
  <si>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</si>
  <si>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</si>
  <si>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</si>
  <si>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 xml:space="preserve">  政府性基金补助支出</t>
  </si>
  <si>
    <t xml:space="preserve">  政府性基金上解支出</t>
  </si>
  <si>
    <t xml:space="preserve">  调出资金</t>
  </si>
  <si>
    <t xml:space="preserve">  年终结余（转）</t>
  </si>
  <si>
    <t xml:space="preserve">  地方政府专项债务还本支出</t>
  </si>
  <si>
    <t xml:space="preserve">  地方政府专项债务转贷支出</t>
  </si>
  <si>
    <t>表十六</t>
  </si>
  <si>
    <t>湛河区2022年政府性基金支出预算明细表</t>
  </si>
  <si>
    <t>当年预算收入安排</t>
  </si>
  <si>
    <t>转移支付收入安排</t>
  </si>
  <si>
    <t>上年结余</t>
  </si>
  <si>
    <t>政府债务资金</t>
  </si>
  <si>
    <t>其他资金</t>
  </si>
  <si>
    <t xml:space="preserve">    污水处理费安排的支出</t>
  </si>
  <si>
    <t xml:space="preserve">    大中型水库库区基金对应专项债务收入安排的支出</t>
  </si>
  <si>
    <t xml:space="preserve">    国家重大水利工程建设基金对应专项债务收入安排的支出</t>
  </si>
  <si>
    <t>表十七</t>
  </si>
  <si>
    <t>市对湛河区2022年政府性基金转移支付分项目预算表</t>
  </si>
  <si>
    <t>湛河区</t>
  </si>
  <si>
    <t>九、其他支出</t>
  </si>
  <si>
    <t>表十八</t>
  </si>
  <si>
    <t>市对湛河区2022年政府性基金转移支付分地区预算表</t>
  </si>
  <si>
    <t>表十九</t>
  </si>
  <si>
    <t>湛河区2021年政府专项债务限额余额情况表</t>
  </si>
  <si>
    <r>
      <rPr>
        <sz val="12"/>
        <rFont val="宋体"/>
        <charset val="134"/>
      </rPr>
      <t>一、20</t>
    </r>
    <r>
      <rPr>
        <sz val="12"/>
        <rFont val="宋体"/>
        <charset val="134"/>
      </rPr>
      <t>20</t>
    </r>
    <r>
      <rPr>
        <sz val="12"/>
        <rFont val="宋体"/>
        <charset val="134"/>
      </rPr>
      <t>年末政府专项债务限额</t>
    </r>
  </si>
  <si>
    <r>
      <rPr>
        <sz val="12"/>
        <rFont val="宋体"/>
        <charset val="134"/>
      </rPr>
      <t>二、20</t>
    </r>
    <r>
      <rPr>
        <sz val="12"/>
        <rFont val="宋体"/>
        <charset val="134"/>
      </rPr>
      <t>20</t>
    </r>
    <r>
      <rPr>
        <sz val="12"/>
        <rFont val="宋体"/>
        <charset val="134"/>
      </rPr>
      <t>年末政府专项债务余额实际数</t>
    </r>
  </si>
  <si>
    <r>
      <rPr>
        <sz val="12"/>
        <rFont val="宋体"/>
        <charset val="134"/>
      </rPr>
      <t>三、202</t>
    </r>
    <r>
      <rPr>
        <sz val="12"/>
        <rFont val="宋体"/>
        <charset val="134"/>
      </rPr>
      <t>1</t>
    </r>
    <r>
      <rPr>
        <sz val="12"/>
        <rFont val="宋体"/>
        <charset val="134"/>
      </rPr>
      <t>年末政府专项债务限额</t>
    </r>
  </si>
  <si>
    <r>
      <rPr>
        <sz val="12"/>
        <rFont val="宋体"/>
        <charset val="134"/>
      </rPr>
      <t>四、202</t>
    </r>
    <r>
      <rPr>
        <sz val="12"/>
        <rFont val="宋体"/>
        <charset val="134"/>
      </rPr>
      <t>1</t>
    </r>
    <r>
      <rPr>
        <sz val="12"/>
        <rFont val="宋体"/>
        <charset val="134"/>
      </rPr>
      <t>年政府专项债务接受转贷额</t>
    </r>
  </si>
  <si>
    <r>
      <rPr>
        <sz val="12"/>
        <rFont val="宋体"/>
        <charset val="134"/>
      </rPr>
      <t>五、202</t>
    </r>
    <r>
      <rPr>
        <sz val="12"/>
        <rFont val="宋体"/>
        <charset val="134"/>
      </rPr>
      <t>1</t>
    </r>
    <r>
      <rPr>
        <sz val="12"/>
        <rFont val="宋体"/>
        <charset val="134"/>
      </rPr>
      <t>年政府专项债务还本额</t>
    </r>
  </si>
  <si>
    <r>
      <rPr>
        <sz val="12"/>
        <rFont val="宋体"/>
        <charset val="134"/>
      </rPr>
      <t>六、202</t>
    </r>
    <r>
      <rPr>
        <sz val="12"/>
        <rFont val="宋体"/>
        <charset val="134"/>
      </rPr>
      <t>1</t>
    </r>
    <r>
      <rPr>
        <sz val="12"/>
        <rFont val="宋体"/>
        <charset val="134"/>
      </rPr>
      <t>年末政府专项债务余额执行数</t>
    </r>
  </si>
  <si>
    <t xml:space="preserve">                                                                   </t>
  </si>
  <si>
    <t xml:space="preserve">               </t>
  </si>
  <si>
    <t>表二十</t>
  </si>
  <si>
    <t>湛河区2021年政府专项债务分地区限额余额情况表</t>
  </si>
  <si>
    <t>2021年限额</t>
  </si>
  <si>
    <t xml:space="preserve">        湛河区</t>
  </si>
  <si>
    <t>表二十一</t>
  </si>
  <si>
    <t>湛河区2022年国有资本经营收支预算总表</t>
  </si>
  <si>
    <t>项  目</t>
  </si>
  <si>
    <t>利润收入</t>
  </si>
  <si>
    <t>解决历史遗留问题及改革成本支出</t>
  </si>
  <si>
    <t>石油石化企业利润收入</t>
  </si>
  <si>
    <t>“三供一业”移交补助支出</t>
  </si>
  <si>
    <t>钢铁企业利润收入</t>
  </si>
  <si>
    <t>国有企业办职教幼教补助支出</t>
  </si>
  <si>
    <t>运输企业利润收入</t>
  </si>
  <si>
    <t>国有企业办公共服务机构移交补助支出</t>
  </si>
  <si>
    <t>投资服务企业利润收入</t>
  </si>
  <si>
    <t>国有企业退休人员社会化管理补助支出</t>
  </si>
  <si>
    <t>贸易企业利润收入</t>
  </si>
  <si>
    <t>国有企业改革成本支出</t>
  </si>
  <si>
    <t>建筑施工企业利润收入</t>
  </si>
  <si>
    <t>国有企业资本金注入</t>
  </si>
  <si>
    <t>房地产企业利润收入</t>
  </si>
  <si>
    <t>国有经济结构调整支出</t>
  </si>
  <si>
    <t>对外合作企业利润收入</t>
  </si>
  <si>
    <t>公益性设施投资支出</t>
  </si>
  <si>
    <t>医药企业利润收入</t>
  </si>
  <si>
    <t>前瞻性战略性产业发展支出</t>
  </si>
  <si>
    <t>农林牧渔企业利润收入</t>
  </si>
  <si>
    <t>生态环境保护支出</t>
  </si>
  <si>
    <t>地质勘查企业利润收入</t>
  </si>
  <si>
    <t>支持科技进步支出</t>
  </si>
  <si>
    <t>教育文化广播企业利润收入</t>
  </si>
  <si>
    <t>保障国家经济安全支出</t>
  </si>
  <si>
    <t>科学研究企业利润收入</t>
  </si>
  <si>
    <t>其他国有企业资本金注入</t>
  </si>
  <si>
    <t>机关社团所属企业利润收入</t>
  </si>
  <si>
    <t>其他国有资本经营预算支出</t>
  </si>
  <si>
    <t>其他国有资本经营预算企业利润收入</t>
  </si>
  <si>
    <t>股利、股息收入</t>
  </si>
  <si>
    <t>国有控股公司股利、股息收入</t>
  </si>
  <si>
    <t>国有参股公司股利、股息收入</t>
  </si>
  <si>
    <t>其他国有资本经营预算企业股利、股息收入</t>
  </si>
  <si>
    <t>产权转让收入</t>
  </si>
  <si>
    <t>其他国有资本经营预算企业产权转让收入</t>
  </si>
  <si>
    <t>本年收入合计</t>
  </si>
  <si>
    <t>本年支出合计</t>
  </si>
  <si>
    <t>上级专项转移支付收入</t>
  </si>
  <si>
    <t>调出资金</t>
  </si>
  <si>
    <t>上年结转收入</t>
  </si>
  <si>
    <t>表二十二</t>
  </si>
  <si>
    <t>湛河区2022年国有资本经营收入预算表</t>
  </si>
  <si>
    <t>表二十三</t>
  </si>
  <si>
    <t>湛河区2022年国有资本经营支出预算表</t>
  </si>
  <si>
    <t>表二十四</t>
  </si>
  <si>
    <t>湛河区2022年本级国有资本经营支出预算表</t>
  </si>
  <si>
    <t>表二十五</t>
  </si>
  <si>
    <t>市对湛河区2022年国有资本经营预算转移支付预算表(分项目)</t>
  </si>
  <si>
    <t>一、解决历史遗留问题及改革成本</t>
  </si>
  <si>
    <t>二、国有企业资本金注入</t>
  </si>
  <si>
    <t>三、其他国有资本经营预算支出</t>
  </si>
  <si>
    <t>表二十六</t>
  </si>
  <si>
    <t>市对湛河区2022年国有资本经营预算转移支付（分地区）</t>
  </si>
  <si>
    <t>表二十七</t>
  </si>
  <si>
    <t>2022年社会保险基金收支预算总表</t>
  </si>
  <si>
    <t>单位：元</t>
  </si>
  <si>
    <t>企业职工基本养老保险基金收入</t>
  </si>
  <si>
    <t>企业职工基本养老保险基金支出</t>
  </si>
  <si>
    <t xml:space="preserve">  保险费收入</t>
  </si>
  <si>
    <t xml:space="preserve"> 基本养老金</t>
  </si>
  <si>
    <t xml:space="preserve">  财政补贴收入</t>
  </si>
  <si>
    <t xml:space="preserve"> 医疗补助金</t>
  </si>
  <si>
    <t xml:space="preserve">  利息收入</t>
  </si>
  <si>
    <t xml:space="preserve"> 丧葬抚恤补助</t>
  </si>
  <si>
    <t xml:space="preserve">  委托投资收益</t>
  </si>
  <si>
    <t xml:space="preserve"> 其他支出</t>
  </si>
  <si>
    <t xml:space="preserve">  其他收入</t>
  </si>
  <si>
    <t>城乡居民基本养老保险基金收入</t>
  </si>
  <si>
    <t>城乡居民基本养老保险基金支出</t>
  </si>
  <si>
    <t xml:space="preserve"> 基础养老金支出</t>
  </si>
  <si>
    <t xml:space="preserve"> 个人账户养老金支出</t>
  </si>
  <si>
    <t xml:space="preserve"> 丧葬抚恤补助支出</t>
  </si>
  <si>
    <t xml:space="preserve"> 转移支出</t>
  </si>
  <si>
    <t xml:space="preserve">  转移收入</t>
  </si>
  <si>
    <t>机关事业单位基本养老保险基金收入</t>
  </si>
  <si>
    <t>机关事业单位基本养老保险基金支出</t>
  </si>
  <si>
    <t xml:space="preserve"> 基本养老金支出</t>
  </si>
  <si>
    <t xml:space="preserve">  财政补助收入</t>
  </si>
  <si>
    <t>城镇职工基本医疗保险（含生育保险）基金收入</t>
  </si>
  <si>
    <t>城镇职工基本医疗保险（含生育保险）基金支出</t>
  </si>
  <si>
    <t xml:space="preserve"> 统筹基金支出</t>
  </si>
  <si>
    <t xml:space="preserve"> 个人账户基金支出</t>
  </si>
  <si>
    <t>城乡居民基本医疗保险基金收入</t>
  </si>
  <si>
    <t>城乡居民基本医疗保险基金支出</t>
  </si>
  <si>
    <t xml:space="preserve">  基本医疗保险费收入</t>
  </si>
  <si>
    <t xml:space="preserve"> 基本医疗保险待遇支出</t>
  </si>
  <si>
    <t xml:space="preserve"> 大病保险支出</t>
  </si>
  <si>
    <t>工伤保险基金收入</t>
  </si>
  <si>
    <t>工伤保险基金支出</t>
  </si>
  <si>
    <t xml:space="preserve">  工伤保险待遇支出</t>
  </si>
  <si>
    <t>　劳动能力鉴定支出</t>
  </si>
  <si>
    <t xml:space="preserve">  工伤预防费用支出</t>
  </si>
  <si>
    <t xml:space="preserve">  工伤保险基金其他支出</t>
  </si>
  <si>
    <t xml:space="preserve">  下级上解收入</t>
  </si>
  <si>
    <t xml:space="preserve">  上解上级支出</t>
  </si>
  <si>
    <t>失业保险基金收入</t>
  </si>
  <si>
    <t>失业保险基金支出</t>
  </si>
  <si>
    <t xml:space="preserve">  失业保险金支出</t>
  </si>
  <si>
    <t xml:space="preserve">  医疗保险费支出</t>
  </si>
  <si>
    <t xml:space="preserve">  丧葬抚恤补助支出</t>
  </si>
  <si>
    <t xml:space="preserve">  职业培训和职业介绍补贴支出</t>
  </si>
  <si>
    <t xml:space="preserve">  稳定岗位补贴支出</t>
  </si>
  <si>
    <t xml:space="preserve"> 上级补助收入</t>
  </si>
  <si>
    <t xml:space="preserve">  技能提升补贴支出</t>
  </si>
  <si>
    <t xml:space="preserve">  其他费用支出</t>
  </si>
  <si>
    <t>其他支出—失业补助金支出</t>
  </si>
  <si>
    <t>年终结余</t>
  </si>
  <si>
    <t>表二十八</t>
  </si>
  <si>
    <t>2022年社会保险基金收入预算表</t>
  </si>
  <si>
    <t>第 1 页</t>
  </si>
  <si>
    <t>表二十九</t>
  </si>
  <si>
    <t>2022年社会保险基金支出预算表</t>
  </si>
</sst>
</file>

<file path=xl/styles.xml><?xml version="1.0" encoding="utf-8"?>
<styleSheet xmlns="http://schemas.openxmlformats.org/spreadsheetml/2006/main">
  <numFmts count="17">
    <numFmt numFmtId="176" formatCode="\$#.00"/>
    <numFmt numFmtId="177" formatCode="#."/>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8" formatCode="\$#,##0;\(\$#,##0\)"/>
    <numFmt numFmtId="179" formatCode="_-&quot;$&quot;* #,##0_-;\-&quot;$&quot;* #,##0_-;_-&quot;$&quot;* &quot;-&quot;_-;_-@_-"/>
    <numFmt numFmtId="180" formatCode="%#.00"/>
    <numFmt numFmtId="181" formatCode="#,##0;\(#,##0\)"/>
    <numFmt numFmtId="182" formatCode="#0"/>
    <numFmt numFmtId="183" formatCode="\$#,##0.00;\(\$#,##0.00\)"/>
    <numFmt numFmtId="184" formatCode="#,##0;\-#,##0;&quot;-&quot;"/>
    <numFmt numFmtId="185" formatCode="0.0_ "/>
    <numFmt numFmtId="186" formatCode="0_ "/>
    <numFmt numFmtId="187" formatCode="0.00_ "/>
    <numFmt numFmtId="188" formatCode="#,##0_ "/>
  </numFmts>
  <fonts count="95">
    <font>
      <sz val="12"/>
      <name val="宋体"/>
      <charset val="134"/>
    </font>
    <font>
      <sz val="11"/>
      <color theme="1"/>
      <name val="宋体"/>
      <charset val="134"/>
      <scheme val="minor"/>
    </font>
    <font>
      <sz val="10"/>
      <name val="宋体"/>
      <charset val="134"/>
    </font>
    <font>
      <sz val="20"/>
      <name val="方正大标宋简体"/>
      <charset val="134"/>
    </font>
    <font>
      <b/>
      <sz val="12"/>
      <name val="宋体"/>
      <charset val="134"/>
    </font>
    <font>
      <sz val="20"/>
      <name val="宋体"/>
      <charset val="134"/>
    </font>
    <font>
      <sz val="10"/>
      <color indexed="8"/>
      <name val="宋体"/>
      <charset val="1"/>
    </font>
    <font>
      <sz val="10"/>
      <name val="宋体"/>
      <charset val="1"/>
    </font>
    <font>
      <b/>
      <sz val="10.5"/>
      <name val="宋体"/>
      <charset val="134"/>
    </font>
    <font>
      <sz val="10.5"/>
      <name val="宋体"/>
      <charset val="134"/>
    </font>
    <font>
      <b/>
      <sz val="11"/>
      <name val="宋体"/>
      <charset val="134"/>
      <scheme val="minor"/>
    </font>
    <font>
      <sz val="11"/>
      <name val="宋体"/>
      <charset val="134"/>
      <scheme val="minor"/>
    </font>
    <font>
      <b/>
      <sz val="11"/>
      <name val="宋体"/>
      <charset val="134"/>
    </font>
    <font>
      <sz val="13.5"/>
      <color rgb="FFFFFFFF"/>
      <name val="宋体"/>
      <charset val="134"/>
    </font>
    <font>
      <sz val="9"/>
      <color rgb="FFFFFFFF"/>
      <name val="宋体"/>
      <charset val="134"/>
    </font>
    <font>
      <sz val="12"/>
      <color rgb="FFFFFFFF"/>
      <name val="Segoe UI"/>
      <charset val="134"/>
    </font>
    <font>
      <b/>
      <sz val="12"/>
      <color indexed="8"/>
      <name val="宋体"/>
      <charset val="1"/>
      <scheme val="minor"/>
    </font>
    <font>
      <sz val="12"/>
      <color indexed="8"/>
      <name val="宋体"/>
      <charset val="1"/>
      <scheme val="minor"/>
    </font>
    <font>
      <b/>
      <sz val="12"/>
      <name val="SimSun"/>
      <charset val="134"/>
    </font>
    <font>
      <sz val="12"/>
      <name val="SimSun"/>
      <charset val="134"/>
    </font>
    <font>
      <sz val="16"/>
      <name val="黑体"/>
      <charset val="134"/>
    </font>
    <font>
      <sz val="12"/>
      <name val="黑体"/>
      <charset val="134"/>
    </font>
    <font>
      <sz val="18"/>
      <name val="黑体"/>
      <charset val="134"/>
    </font>
    <font>
      <sz val="11"/>
      <name val="宋体"/>
      <charset val="134"/>
    </font>
    <font>
      <sz val="12"/>
      <color rgb="FFFF0000"/>
      <name val="宋体"/>
      <charset val="134"/>
    </font>
    <font>
      <sz val="11"/>
      <color indexed="8"/>
      <name val="宋体"/>
      <charset val="134"/>
    </font>
    <font>
      <sz val="10"/>
      <color indexed="8"/>
      <name val="宋体"/>
      <charset val="134"/>
    </font>
    <font>
      <sz val="11"/>
      <color indexed="20"/>
      <name val="宋体"/>
      <charset val="134"/>
    </font>
    <font>
      <sz val="12"/>
      <color indexed="9"/>
      <name val="宋体"/>
      <charset val="134"/>
    </font>
    <font>
      <sz val="11"/>
      <color theme="0"/>
      <name val="宋体"/>
      <charset val="0"/>
      <scheme val="minor"/>
    </font>
    <font>
      <sz val="1"/>
      <color indexed="16"/>
      <name val="Courier"/>
      <charset val="134"/>
    </font>
    <font>
      <sz val="11"/>
      <color rgb="FF3F3F76"/>
      <name val="宋体"/>
      <charset val="0"/>
      <scheme val="minor"/>
    </font>
    <font>
      <sz val="11"/>
      <color indexed="9"/>
      <name val="宋体"/>
      <charset val="134"/>
    </font>
    <font>
      <sz val="11"/>
      <color theme="1"/>
      <name val="宋体"/>
      <charset val="0"/>
      <scheme val="minor"/>
    </font>
    <font>
      <sz val="1"/>
      <color indexed="8"/>
      <name val="Courier"/>
      <charset val="134"/>
    </font>
    <font>
      <sz val="11"/>
      <color rgb="FF006100"/>
      <name val="宋体"/>
      <charset val="0"/>
      <scheme val="minor"/>
    </font>
    <font>
      <sz val="11"/>
      <color rgb="FFFF0000"/>
      <name val="宋体"/>
      <charset val="0"/>
      <scheme val="minor"/>
    </font>
    <font>
      <b/>
      <sz val="13"/>
      <color indexed="56"/>
      <name val="宋体"/>
      <charset val="134"/>
    </font>
    <font>
      <sz val="12"/>
      <color indexed="16"/>
      <name val="宋体"/>
      <charset val="134"/>
    </font>
    <font>
      <sz val="11"/>
      <color indexed="20"/>
      <name val="微软雅黑"/>
      <charset val="134"/>
    </font>
    <font>
      <b/>
      <sz val="11"/>
      <color theme="1"/>
      <name val="宋体"/>
      <charset val="0"/>
      <scheme val="minor"/>
    </font>
    <font>
      <sz val="12"/>
      <color indexed="20"/>
      <name val="宋体"/>
      <charset val="134"/>
    </font>
    <font>
      <sz val="10.5"/>
      <color indexed="20"/>
      <name val="宋体"/>
      <charset val="134"/>
    </font>
    <font>
      <sz val="12"/>
      <color indexed="8"/>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u/>
      <sz val="11"/>
      <color rgb="FF0000FF"/>
      <name val="宋体"/>
      <charset val="0"/>
      <scheme val="minor"/>
    </font>
    <font>
      <sz val="11"/>
      <color indexed="42"/>
      <name val="宋体"/>
      <charset val="134"/>
    </font>
    <font>
      <sz val="1"/>
      <color indexed="0"/>
      <name val="Courier"/>
      <charset val="134"/>
    </font>
    <font>
      <b/>
      <sz val="15"/>
      <color indexed="62"/>
      <name val="宋体"/>
      <charset val="134"/>
    </font>
    <font>
      <sz val="12"/>
      <name val="Times New Roman"/>
      <charset val="134"/>
    </font>
    <font>
      <sz val="11"/>
      <color indexed="17"/>
      <name val="宋体"/>
      <charset val="134"/>
    </font>
    <font>
      <b/>
      <sz val="18"/>
      <color indexed="56"/>
      <name val="宋体"/>
      <charset val="134"/>
    </font>
    <font>
      <b/>
      <sz val="15"/>
      <color indexed="56"/>
      <name val="宋体"/>
      <charset val="134"/>
    </font>
    <font>
      <sz val="12"/>
      <color indexed="20"/>
      <name val="楷体_GB2312"/>
      <charset val="134"/>
    </font>
    <font>
      <b/>
      <sz val="13"/>
      <color indexed="62"/>
      <name val="宋体"/>
      <charset val="134"/>
    </font>
    <font>
      <b/>
      <sz val="18"/>
      <color theme="3"/>
      <name val="宋体"/>
      <charset val="134"/>
      <scheme val="minor"/>
    </font>
    <font>
      <i/>
      <sz val="11"/>
      <color rgb="FF7F7F7F"/>
      <name val="宋体"/>
      <charset val="0"/>
      <scheme val="minor"/>
    </font>
    <font>
      <sz val="1"/>
      <color indexed="18"/>
      <name val="Courier"/>
      <charset val="134"/>
    </font>
    <font>
      <b/>
      <sz val="15"/>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sz val="9"/>
      <color indexed="20"/>
      <name val="微软雅黑"/>
      <charset val="134"/>
    </font>
    <font>
      <b/>
      <sz val="18"/>
      <color indexed="62"/>
      <name val="宋体"/>
      <charset val="134"/>
    </font>
    <font>
      <sz val="11"/>
      <color indexed="52"/>
      <name val="宋体"/>
      <charset val="134"/>
    </font>
    <font>
      <b/>
      <sz val="11"/>
      <color indexed="56"/>
      <name val="宋体"/>
      <charset val="134"/>
    </font>
    <font>
      <sz val="10"/>
      <name val="Tahoma"/>
      <charset val="134"/>
    </font>
    <font>
      <sz val="10"/>
      <color indexed="8"/>
      <name val="Arial"/>
      <charset val="134"/>
    </font>
    <font>
      <sz val="10"/>
      <name val="Helv"/>
      <charset val="134"/>
    </font>
    <font>
      <sz val="10"/>
      <name val="Arial"/>
      <charset val="134"/>
    </font>
    <font>
      <b/>
      <sz val="11"/>
      <color indexed="63"/>
      <name val="宋体"/>
      <charset val="134"/>
    </font>
    <font>
      <sz val="12"/>
      <name val="Arial"/>
      <charset val="134"/>
    </font>
    <font>
      <sz val="8"/>
      <name val="Arial"/>
      <charset val="134"/>
    </font>
    <font>
      <b/>
      <sz val="11"/>
      <color indexed="62"/>
      <name val="宋体"/>
      <charset val="134"/>
    </font>
    <font>
      <b/>
      <sz val="12"/>
      <name val="Arial"/>
      <charset val="134"/>
    </font>
    <font>
      <sz val="11"/>
      <color indexed="16"/>
      <name val="宋体"/>
      <charset val="134"/>
    </font>
    <font>
      <sz val="11"/>
      <color indexed="62"/>
      <name val="宋体"/>
      <charset val="134"/>
    </font>
    <font>
      <i/>
      <sz val="11"/>
      <color indexed="23"/>
      <name val="宋体"/>
      <charset val="134"/>
    </font>
    <font>
      <b/>
      <sz val="10"/>
      <name val="Tahoma"/>
      <charset val="134"/>
    </font>
    <font>
      <sz val="10"/>
      <name val="Times New Roman"/>
      <charset val="134"/>
    </font>
    <font>
      <sz val="12"/>
      <name val="Helv"/>
      <charset val="134"/>
    </font>
    <font>
      <sz val="11"/>
      <color indexed="60"/>
      <name val="宋体"/>
      <charset val="134"/>
    </font>
    <font>
      <sz val="11"/>
      <color indexed="8"/>
      <name val="Calibri"/>
      <charset val="134"/>
    </font>
    <font>
      <sz val="8"/>
      <name val="Times New Roman"/>
      <charset val="134"/>
    </font>
    <font>
      <b/>
      <sz val="11"/>
      <color indexed="42"/>
      <name val="宋体"/>
      <charset val="134"/>
    </font>
    <font>
      <b/>
      <sz val="11"/>
      <color indexed="52"/>
      <name val="宋体"/>
      <charset val="134"/>
    </font>
    <font>
      <sz val="7"/>
      <name val="Small Fonts"/>
      <charset val="134"/>
    </font>
    <font>
      <b/>
      <i/>
      <sz val="16"/>
      <name val="Helv"/>
      <charset val="134"/>
    </font>
    <font>
      <sz val="11"/>
      <color indexed="10"/>
      <name val="宋体"/>
      <charset val="134"/>
    </font>
    <font>
      <b/>
      <sz val="18"/>
      <name val="Arial"/>
      <charset val="134"/>
    </font>
  </fonts>
  <fills count="5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52"/>
        <bgColor indexed="64"/>
      </patternFill>
    </fill>
    <fill>
      <patternFill patternType="solid">
        <fgColor indexed="51"/>
        <bgColor indexed="64"/>
      </patternFill>
    </fill>
    <fill>
      <patternFill patternType="solid">
        <fgColor theme="5"/>
        <bgColor indexed="64"/>
      </patternFill>
    </fill>
    <fill>
      <patternFill patternType="solid">
        <fgColor theme="7"/>
        <bgColor indexed="64"/>
      </patternFill>
    </fill>
    <fill>
      <patternFill patternType="solid">
        <fgColor indexed="46"/>
        <bgColor indexed="64"/>
      </patternFill>
    </fill>
    <fill>
      <patternFill patternType="solid">
        <fgColor rgb="FFFFCC99"/>
        <bgColor indexed="64"/>
      </patternFill>
    </fill>
    <fill>
      <patternFill patternType="solid">
        <fgColor indexed="30"/>
        <bgColor indexed="64"/>
      </patternFill>
    </fill>
    <fill>
      <patternFill patternType="solid">
        <fgColor theme="6" tint="0.799981688894314"/>
        <bgColor indexed="64"/>
      </patternFill>
    </fill>
    <fill>
      <patternFill patternType="solid">
        <fgColor rgb="FFC6EFCE"/>
        <bgColor indexed="64"/>
      </patternFill>
    </fill>
    <fill>
      <patternFill patternType="solid">
        <fgColor indexed="49"/>
        <bgColor indexed="64"/>
      </patternFill>
    </fill>
    <fill>
      <patternFill patternType="solid">
        <fgColor indexed="44"/>
        <bgColor indexed="64"/>
      </patternFill>
    </fill>
    <fill>
      <patternFill patternType="solid">
        <fgColor theme="4"/>
        <bgColor indexed="64"/>
      </patternFill>
    </fill>
    <fill>
      <patternFill patternType="solid">
        <fgColor theme="8"/>
        <bgColor indexed="64"/>
      </patternFill>
    </fill>
    <fill>
      <patternFill patternType="solid">
        <fgColor theme="9"/>
        <bgColor indexed="64"/>
      </patternFill>
    </fill>
    <fill>
      <patternFill patternType="solid">
        <fgColor indexed="11"/>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indexed="42"/>
        <bgColor indexed="64"/>
      </patternFill>
    </fill>
    <fill>
      <patternFill patternType="solid">
        <fgColor indexed="2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indexed="22"/>
        <bgColor indexed="64"/>
      </patternFill>
    </fill>
    <fill>
      <patternFill patternType="solid">
        <fgColor rgb="FFFFC7CE"/>
        <bgColor indexed="64"/>
      </patternFill>
    </fill>
    <fill>
      <patternFill patternType="solid">
        <fgColor theme="5" tint="0.799981688894314"/>
        <bgColor indexed="64"/>
      </patternFill>
    </fill>
    <fill>
      <patternFill patternType="solid">
        <fgColor indexed="2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indexed="26"/>
        <bgColor indexed="64"/>
      </patternFill>
    </fill>
    <fill>
      <patternFill patternType="solid">
        <fgColor indexed="55"/>
        <bgColor indexed="64"/>
      </patternFill>
    </fill>
    <fill>
      <patternFill patternType="solid">
        <fgColor indexed="31"/>
        <bgColor indexed="64"/>
      </patternFill>
    </fill>
    <fill>
      <patternFill patternType="solid">
        <fgColor indexed="47"/>
        <bgColor indexed="64"/>
      </patternFill>
    </fill>
    <fill>
      <patternFill patternType="solid">
        <fgColor indexed="9"/>
        <bgColor indexed="64"/>
      </patternFill>
    </fill>
    <fill>
      <patternFill patternType="solid">
        <fgColor indexed="36"/>
        <bgColor indexed="64"/>
      </patternFill>
    </fill>
    <fill>
      <patternFill patternType="solid">
        <fgColor theme="8" tint="0.599993896298105"/>
        <bgColor indexed="64"/>
      </patternFill>
    </fill>
    <fill>
      <patternFill patternType="solid">
        <fgColor rgb="FFF2F2F2"/>
        <bgColor indexed="64"/>
      </patternFill>
    </fill>
    <fill>
      <patternFill patternType="solid">
        <fgColor indexed="54"/>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indexed="43"/>
        <bgColor indexed="64"/>
      </patternFill>
    </fill>
    <fill>
      <patternFill patternType="solid">
        <fgColor indexed="25"/>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thick">
        <color indexed="49"/>
      </bottom>
      <diagonal/>
    </border>
    <border>
      <left/>
      <right/>
      <top/>
      <bottom style="thick">
        <color indexed="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indexed="54"/>
      </bottom>
      <diagonal/>
    </border>
    <border>
      <left/>
      <right/>
      <top/>
      <bottom style="double">
        <color indexed="52"/>
      </bottom>
      <diagonal/>
    </border>
    <border>
      <left/>
      <right style="thin">
        <color indexed="54"/>
      </right>
      <top/>
      <bottom style="thin">
        <color indexed="54"/>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thick">
        <color indexed="44"/>
      </bottom>
      <diagonal/>
    </border>
    <border>
      <left/>
      <right/>
      <top/>
      <bottom style="medium">
        <color indexed="22"/>
      </bottom>
      <diagonal/>
    </border>
  </borders>
  <cellStyleXfs count="4061">
    <xf numFmtId="0" fontId="0" fillId="0" borderId="0"/>
    <xf numFmtId="0" fontId="32" fillId="10" borderId="0" applyNumberFormat="0" applyBorder="0" applyAlignment="0" applyProtection="0">
      <alignment vertical="center"/>
    </xf>
    <xf numFmtId="177" fontId="30" fillId="0" borderId="0">
      <protection locked="0"/>
    </xf>
    <xf numFmtId="176" fontId="34" fillId="0" borderId="0">
      <protection locked="0"/>
    </xf>
    <xf numFmtId="177" fontId="30" fillId="0" borderId="0">
      <protection locked="0"/>
    </xf>
    <xf numFmtId="0" fontId="41" fillId="3" borderId="0" applyNumberFormat="0" applyBorder="0" applyAlignment="0" applyProtection="0">
      <alignment vertical="center"/>
    </xf>
    <xf numFmtId="42" fontId="1" fillId="0" borderId="0" applyFont="0" applyFill="0" applyBorder="0" applyAlignment="0" applyProtection="0">
      <alignment vertical="center"/>
    </xf>
    <xf numFmtId="177" fontId="34" fillId="0" borderId="0">
      <protection locked="0"/>
    </xf>
    <xf numFmtId="0" fontId="33" fillId="11" borderId="0" applyNumberFormat="0" applyBorder="0" applyAlignment="0" applyProtection="0">
      <alignment vertical="center"/>
    </xf>
    <xf numFmtId="0" fontId="31" fillId="9" borderId="11" applyNumberFormat="0" applyAlignment="0" applyProtection="0">
      <alignment vertical="center"/>
    </xf>
    <xf numFmtId="0" fontId="28" fillId="13" borderId="0" applyNumberFormat="0" applyBorder="0" applyAlignment="0" applyProtection="0"/>
    <xf numFmtId="0" fontId="25" fillId="23"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44" fontId="1" fillId="0" borderId="0" applyFont="0" applyFill="0" applyBorder="0" applyAlignment="0" applyProtection="0">
      <alignment vertical="center"/>
    </xf>
    <xf numFmtId="0" fontId="25" fillId="14" borderId="0" applyNumberFormat="0" applyBorder="0" applyAlignment="0" applyProtection="0">
      <alignment vertical="center"/>
    </xf>
    <xf numFmtId="0" fontId="28" fillId="4" borderId="0" applyNumberFormat="0" applyBorder="0" applyAlignment="0" applyProtection="0"/>
    <xf numFmtId="0" fontId="37" fillId="0" borderId="12" applyNumberFormat="0" applyFill="0" applyAlignment="0" applyProtection="0">
      <alignment vertical="center"/>
    </xf>
    <xf numFmtId="177" fontId="34" fillId="0" borderId="0">
      <protection locked="0"/>
    </xf>
    <xf numFmtId="0" fontId="25" fillId="8" borderId="0" applyNumberFormat="0" applyBorder="0" applyAlignment="0" applyProtection="0">
      <alignment vertical="center"/>
    </xf>
    <xf numFmtId="0" fontId="27" fillId="8" borderId="0" applyNumberFormat="0" applyBorder="0" applyAlignment="0" applyProtection="0">
      <alignment vertical="center"/>
    </xf>
    <xf numFmtId="177" fontId="30" fillId="0" borderId="0">
      <protection locked="0"/>
    </xf>
    <xf numFmtId="0" fontId="25" fillId="30" borderId="0" applyNumberFormat="0" applyBorder="0" applyAlignment="0" applyProtection="0">
      <alignment vertical="center"/>
    </xf>
    <xf numFmtId="0" fontId="43" fillId="27" borderId="0" applyNumberFormat="0" applyBorder="0" applyAlignment="0" applyProtection="0"/>
    <xf numFmtId="41" fontId="1" fillId="0" borderId="0" applyFont="0" applyFill="0" applyBorder="0" applyAlignment="0" applyProtection="0">
      <alignment vertical="center"/>
    </xf>
    <xf numFmtId="177" fontId="30" fillId="0" borderId="0">
      <protection locked="0"/>
    </xf>
    <xf numFmtId="0" fontId="33" fillId="25"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5" fillId="18" borderId="0" applyNumberFormat="0" applyBorder="0" applyAlignment="0" applyProtection="0">
      <alignment vertical="center"/>
    </xf>
    <xf numFmtId="0" fontId="25" fillId="8" borderId="0" applyNumberFormat="0" applyBorder="0" applyAlignment="0" applyProtection="0">
      <alignment vertical="center"/>
    </xf>
    <xf numFmtId="177" fontId="30" fillId="0" borderId="0">
      <protection locked="0"/>
    </xf>
    <xf numFmtId="0" fontId="46" fillId="28" borderId="0" applyNumberFormat="0" applyBorder="0" applyAlignment="0" applyProtection="0">
      <alignment vertical="center"/>
    </xf>
    <xf numFmtId="177" fontId="34" fillId="0" borderId="0">
      <protection locked="0"/>
    </xf>
    <xf numFmtId="43" fontId="1" fillId="0" borderId="0" applyFont="0" applyFill="0" applyBorder="0" applyAlignment="0" applyProtection="0">
      <alignment vertical="center"/>
    </xf>
    <xf numFmtId="0" fontId="29" fillId="20" borderId="0" applyNumberFormat="0" applyBorder="0" applyAlignment="0" applyProtection="0">
      <alignment vertical="center"/>
    </xf>
    <xf numFmtId="0" fontId="25" fillId="8" borderId="0" applyNumberFormat="0" applyBorder="0" applyAlignment="0" applyProtection="0">
      <alignment vertical="center"/>
    </xf>
    <xf numFmtId="0" fontId="47" fillId="0" borderId="0" applyNumberFormat="0" applyFill="0" applyBorder="0" applyAlignment="0" applyProtection="0">
      <alignment vertical="center"/>
    </xf>
    <xf numFmtId="0" fontId="37" fillId="0" borderId="12" applyNumberFormat="0" applyFill="0" applyAlignment="0" applyProtection="0">
      <alignment vertical="center"/>
    </xf>
    <xf numFmtId="9" fontId="1" fillId="0" borderId="0" applyFont="0" applyFill="0" applyBorder="0" applyAlignment="0" applyProtection="0">
      <alignment vertical="center"/>
    </xf>
    <xf numFmtId="177" fontId="30" fillId="0" borderId="0">
      <protection locked="0"/>
    </xf>
    <xf numFmtId="0" fontId="45" fillId="0" borderId="0" applyNumberFormat="0" applyFill="0" applyBorder="0" applyAlignment="0" applyProtection="0">
      <alignment vertical="center"/>
    </xf>
    <xf numFmtId="0" fontId="25" fillId="37" borderId="0" applyNumberFormat="0" applyBorder="0" applyAlignment="0" applyProtection="0">
      <alignment vertical="center"/>
    </xf>
    <xf numFmtId="0" fontId="25" fillId="39" borderId="0" applyNumberFormat="0" applyBorder="0" applyAlignment="0" applyProtection="0">
      <alignment vertical="center"/>
    </xf>
    <xf numFmtId="177" fontId="34" fillId="0" borderId="0">
      <protection locked="0"/>
    </xf>
    <xf numFmtId="0" fontId="1" fillId="19" borderId="13" applyNumberFormat="0" applyFont="0" applyAlignment="0" applyProtection="0">
      <alignment vertical="center"/>
    </xf>
    <xf numFmtId="0" fontId="32" fillId="30" borderId="0" applyNumberFormat="0" applyBorder="0" applyAlignment="0" applyProtection="0">
      <alignment vertical="center"/>
    </xf>
    <xf numFmtId="0" fontId="27" fillId="3" borderId="0" applyNumberFormat="0" applyBorder="0" applyAlignment="0" applyProtection="0">
      <alignment vertical="center"/>
    </xf>
    <xf numFmtId="0" fontId="25" fillId="18" borderId="0" applyNumberFormat="0" applyBorder="0" applyAlignment="0" applyProtection="0">
      <alignment vertical="center"/>
    </xf>
    <xf numFmtId="177" fontId="34" fillId="0" borderId="0">
      <protection locked="0"/>
    </xf>
    <xf numFmtId="0" fontId="29" fillId="26" borderId="0" applyNumberFormat="0" applyBorder="0" applyAlignment="0" applyProtection="0">
      <alignment vertical="center"/>
    </xf>
    <xf numFmtId="0" fontId="44" fillId="0" borderId="0" applyNumberFormat="0" applyFill="0" applyBorder="0" applyAlignment="0" applyProtection="0">
      <alignment vertical="center"/>
    </xf>
    <xf numFmtId="0" fontId="41" fillId="3" borderId="0" applyNumberFormat="0" applyBorder="0" applyAlignment="0" applyProtection="0">
      <alignment vertical="center"/>
    </xf>
    <xf numFmtId="177" fontId="30" fillId="0" borderId="0">
      <protection locked="0"/>
    </xf>
    <xf numFmtId="177" fontId="34" fillId="0" borderId="0">
      <protection locked="0"/>
    </xf>
    <xf numFmtId="0" fontId="27" fillId="3" borderId="0" applyNumberFormat="0" applyBorder="0" applyAlignment="0" applyProtection="0">
      <alignment vertical="center"/>
    </xf>
    <xf numFmtId="177" fontId="34" fillId="0" borderId="0">
      <protection locked="0"/>
    </xf>
    <xf numFmtId="0" fontId="27" fillId="8" borderId="0" applyNumberFormat="0" applyBorder="0" applyAlignment="0" applyProtection="0">
      <alignment vertical="center"/>
    </xf>
    <xf numFmtId="177" fontId="49" fillId="0" borderId="0">
      <protection locked="0"/>
    </xf>
    <xf numFmtId="177" fontId="30" fillId="0" borderId="0">
      <protection locked="0"/>
    </xf>
    <xf numFmtId="0" fontId="36" fillId="0" borderId="0" applyNumberFormat="0" applyFill="0" applyBorder="0" applyAlignment="0" applyProtection="0">
      <alignment vertical="center"/>
    </xf>
    <xf numFmtId="177" fontId="49" fillId="0" borderId="0">
      <protection locked="0"/>
    </xf>
    <xf numFmtId="0" fontId="25" fillId="30" borderId="0" applyNumberFormat="0" applyBorder="0" applyAlignment="0" applyProtection="0">
      <alignment vertical="center"/>
    </xf>
    <xf numFmtId="0" fontId="27" fillId="3" borderId="0" applyNumberFormat="0" applyBorder="0" applyAlignment="0" applyProtection="0">
      <alignment vertical="center"/>
    </xf>
    <xf numFmtId="0" fontId="32" fillId="30" borderId="0" applyNumberFormat="0" applyBorder="0" applyAlignment="0" applyProtection="0">
      <alignment vertical="center"/>
    </xf>
    <xf numFmtId="177" fontId="34" fillId="0" borderId="0">
      <protection locked="0"/>
    </xf>
    <xf numFmtId="0" fontId="25" fillId="39" borderId="0" applyNumberFormat="0" applyBorder="0" applyAlignment="0" applyProtection="0">
      <alignment vertical="center"/>
    </xf>
    <xf numFmtId="177" fontId="34" fillId="0" borderId="0">
      <protection locked="0"/>
    </xf>
    <xf numFmtId="0" fontId="57" fillId="0" borderId="0" applyNumberFormat="0" applyFill="0" applyBorder="0" applyAlignment="0" applyProtection="0">
      <alignment vertical="center"/>
    </xf>
    <xf numFmtId="177" fontId="34" fillId="0" borderId="0">
      <protection locked="0"/>
    </xf>
    <xf numFmtId="0" fontId="58" fillId="0" borderId="0" applyNumberFormat="0" applyFill="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8" fillId="14" borderId="0" applyNumberFormat="0" applyBorder="0" applyAlignment="0" applyProtection="0"/>
    <xf numFmtId="0" fontId="25" fillId="3" borderId="0" applyNumberFormat="0" applyBorder="0" applyAlignment="0" applyProtection="0">
      <alignment vertical="center"/>
    </xf>
    <xf numFmtId="9" fontId="0" fillId="0" borderId="0" applyFont="0" applyFill="0" applyBorder="0" applyAlignment="0" applyProtection="0">
      <alignment vertical="center"/>
    </xf>
    <xf numFmtId="0" fontId="25" fillId="39" borderId="0" applyNumberFormat="0" applyBorder="0" applyAlignment="0" applyProtection="0">
      <alignment vertical="center"/>
    </xf>
    <xf numFmtId="0" fontId="25" fillId="24" borderId="0" applyNumberFormat="0" applyBorder="0" applyAlignment="0" applyProtection="0">
      <alignment vertical="center"/>
    </xf>
    <xf numFmtId="0" fontId="60" fillId="0" borderId="18" applyNumberFormat="0" applyFill="0" applyAlignment="0" applyProtection="0">
      <alignment vertical="center"/>
    </xf>
    <xf numFmtId="0" fontId="27" fillId="3" borderId="0" applyNumberFormat="0" applyBorder="0" applyAlignment="0" applyProtection="0">
      <alignment vertical="center"/>
    </xf>
    <xf numFmtId="0" fontId="25" fillId="39" borderId="0" applyNumberFormat="0" applyBorder="0" applyAlignment="0" applyProtection="0">
      <alignment vertical="center"/>
    </xf>
    <xf numFmtId="0" fontId="25" fillId="24" borderId="0" applyNumberFormat="0" applyBorder="0" applyAlignment="0" applyProtection="0">
      <alignment vertical="center"/>
    </xf>
    <xf numFmtId="0" fontId="32" fillId="30" borderId="0" applyNumberFormat="0" applyBorder="0" applyAlignment="0" applyProtection="0">
      <alignment vertical="center"/>
    </xf>
    <xf numFmtId="177" fontId="34" fillId="0" borderId="0">
      <protection locked="0"/>
    </xf>
    <xf numFmtId="0" fontId="51" fillId="0" borderId="0"/>
    <xf numFmtId="0" fontId="62" fillId="0" borderId="18" applyNumberFormat="0" applyFill="0" applyAlignment="0" applyProtection="0">
      <alignment vertical="center"/>
    </xf>
    <xf numFmtId="0" fontId="29" fillId="34" borderId="0" applyNumberFormat="0" applyBorder="0" applyAlignment="0" applyProtection="0">
      <alignment vertical="center"/>
    </xf>
    <xf numFmtId="0" fontId="28" fillId="43" borderId="0" applyNumberFormat="0" applyBorder="0" applyAlignment="0" applyProtection="0"/>
    <xf numFmtId="0" fontId="44" fillId="0" borderId="15" applyNumberFormat="0" applyFill="0" applyAlignment="0" applyProtection="0">
      <alignment vertical="center"/>
    </xf>
    <xf numFmtId="0" fontId="41" fillId="3" borderId="0" applyNumberFormat="0" applyBorder="0" applyAlignment="0" applyProtection="0">
      <alignment vertical="center"/>
    </xf>
    <xf numFmtId="0" fontId="29" fillId="44" borderId="0" applyNumberFormat="0" applyBorder="0" applyAlignment="0" applyProtection="0">
      <alignment vertical="center"/>
    </xf>
    <xf numFmtId="0" fontId="38" fillId="3" borderId="0" applyNumberFormat="0" applyBorder="0" applyAlignment="0" applyProtection="0"/>
    <xf numFmtId="0" fontId="61" fillId="42" borderId="19" applyNumberFormat="0" applyAlignment="0" applyProtection="0">
      <alignment vertical="center"/>
    </xf>
    <xf numFmtId="0" fontId="25" fillId="27" borderId="0" applyNumberFormat="0" applyBorder="0" applyAlignment="0" applyProtection="0">
      <alignment vertical="center"/>
    </xf>
    <xf numFmtId="0" fontId="25" fillId="38" borderId="0" applyNumberFormat="0" applyBorder="0" applyAlignment="0" applyProtection="0">
      <alignment vertical="center"/>
    </xf>
    <xf numFmtId="0" fontId="63" fillId="42" borderId="11" applyNumberFormat="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5" fillId="39" borderId="0" applyNumberFormat="0" applyBorder="0" applyAlignment="0" applyProtection="0">
      <alignment vertical="center"/>
    </xf>
    <xf numFmtId="0" fontId="27" fillId="3" borderId="0" applyNumberFormat="0" applyBorder="0" applyAlignment="0" applyProtection="0">
      <alignment vertical="center"/>
    </xf>
    <xf numFmtId="0" fontId="25" fillId="37" borderId="0" applyNumberFormat="0" applyBorder="0" applyAlignment="0" applyProtection="0">
      <alignment vertical="center"/>
    </xf>
    <xf numFmtId="0" fontId="64" fillId="45" borderId="20" applyNumberFormat="0" applyAlignment="0" applyProtection="0">
      <alignment vertical="center"/>
    </xf>
    <xf numFmtId="0" fontId="27" fillId="3" borderId="0" applyNumberFormat="0" applyBorder="0" applyAlignment="0" applyProtection="0">
      <alignment vertical="center"/>
    </xf>
    <xf numFmtId="0" fontId="28" fillId="36" borderId="0" applyNumberFormat="0" applyBorder="0" applyAlignment="0" applyProtection="0"/>
    <xf numFmtId="177" fontId="30" fillId="0" borderId="0">
      <protection locked="0"/>
    </xf>
    <xf numFmtId="0" fontId="33" fillId="47" borderId="0" applyNumberFormat="0" applyBorder="0" applyAlignment="0" applyProtection="0">
      <alignment vertical="center"/>
    </xf>
    <xf numFmtId="177" fontId="34" fillId="0" borderId="0">
      <protection locked="0"/>
    </xf>
    <xf numFmtId="177" fontId="34" fillId="0" borderId="0">
      <protection locked="0"/>
    </xf>
    <xf numFmtId="177" fontId="34" fillId="0" borderId="0">
      <protection locked="0"/>
    </xf>
    <xf numFmtId="0" fontId="29" fillId="6" borderId="0" applyNumberFormat="0" applyBorder="0" applyAlignment="0" applyProtection="0">
      <alignment vertical="center"/>
    </xf>
    <xf numFmtId="177" fontId="34" fillId="0" borderId="0">
      <protection locked="0"/>
    </xf>
    <xf numFmtId="0" fontId="25" fillId="8" borderId="0" applyNumberFormat="0" applyBorder="0" applyAlignment="0" applyProtection="0">
      <alignment vertical="center"/>
    </xf>
    <xf numFmtId="177" fontId="59" fillId="0" borderId="0">
      <protection locked="0"/>
    </xf>
    <xf numFmtId="0" fontId="66" fillId="0" borderId="21" applyNumberFormat="0" applyFill="0" applyAlignment="0" applyProtection="0">
      <alignment vertical="center"/>
    </xf>
    <xf numFmtId="0" fontId="38" fillId="3" borderId="0" applyNumberFormat="0" applyBorder="0" applyAlignment="0" applyProtection="0"/>
    <xf numFmtId="0" fontId="25" fillId="38" borderId="0" applyNumberFormat="0" applyBorder="0" applyAlignment="0" applyProtection="0">
      <alignment vertical="center"/>
    </xf>
    <xf numFmtId="177" fontId="30" fillId="0" borderId="0">
      <protection locked="0"/>
    </xf>
    <xf numFmtId="0" fontId="40" fillId="0" borderId="14" applyNumberFormat="0" applyFill="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54" fillId="0" borderId="17" applyNumberFormat="0" applyFill="0" applyAlignment="0" applyProtection="0">
      <alignment vertical="center"/>
    </xf>
    <xf numFmtId="0" fontId="27" fillId="3" borderId="0" applyNumberFormat="0" applyBorder="0" applyAlignment="0" applyProtection="0">
      <alignment vertical="center"/>
    </xf>
    <xf numFmtId="0" fontId="25" fillId="37" borderId="0" applyNumberFormat="0" applyBorder="0" applyAlignment="0" applyProtection="0">
      <alignment vertical="center"/>
    </xf>
    <xf numFmtId="0" fontId="27" fillId="3" borderId="0" applyNumberFormat="0" applyBorder="0" applyAlignment="0" applyProtection="0">
      <alignment vertical="center"/>
    </xf>
    <xf numFmtId="0" fontId="25" fillId="37" borderId="0" applyNumberFormat="0" applyBorder="0" applyAlignment="0" applyProtection="0">
      <alignment vertical="center"/>
    </xf>
    <xf numFmtId="0" fontId="35" fillId="12" borderId="0" applyNumberFormat="0" applyBorder="0" applyAlignment="0" applyProtection="0">
      <alignment vertical="center"/>
    </xf>
    <xf numFmtId="0" fontId="27" fillId="3" borderId="0" applyNumberFormat="0" applyBorder="0" applyAlignment="0" applyProtection="0">
      <alignment vertical="center"/>
    </xf>
    <xf numFmtId="0" fontId="25" fillId="35" borderId="0" applyNumberFormat="0" applyBorder="0" applyAlignment="0" applyProtection="0">
      <alignment vertical="center"/>
    </xf>
    <xf numFmtId="0" fontId="25" fillId="23" borderId="0" applyNumberFormat="0" applyBorder="0" applyAlignment="0" applyProtection="0">
      <alignment vertical="center"/>
    </xf>
    <xf numFmtId="0" fontId="65" fillId="46" borderId="0" applyNumberFormat="0" applyBorder="0" applyAlignment="0" applyProtection="0">
      <alignment vertical="center"/>
    </xf>
    <xf numFmtId="0" fontId="33" fillId="48" borderId="0" applyNumberFormat="0" applyBorder="0" applyAlignment="0" applyProtection="0">
      <alignment vertical="center"/>
    </xf>
    <xf numFmtId="177" fontId="34" fillId="0" borderId="0">
      <protection locked="0"/>
    </xf>
    <xf numFmtId="177" fontId="34" fillId="0" borderId="0">
      <protection locked="0"/>
    </xf>
    <xf numFmtId="0" fontId="27" fillId="3" borderId="0" applyNumberFormat="0" applyBorder="0" applyAlignment="0" applyProtection="0">
      <alignment vertical="center"/>
    </xf>
    <xf numFmtId="177" fontId="30" fillId="0" borderId="0">
      <protection locked="0"/>
    </xf>
    <xf numFmtId="0" fontId="29" fillId="15"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0" fontId="25" fillId="8" borderId="0" applyNumberFormat="0" applyBorder="0" applyAlignment="0" applyProtection="0">
      <alignment vertical="center"/>
    </xf>
    <xf numFmtId="0" fontId="33" fillId="31" borderId="0" applyNumberFormat="0" applyBorder="0" applyAlignment="0" applyProtection="0">
      <alignment vertical="center"/>
    </xf>
    <xf numFmtId="0" fontId="33" fillId="21" borderId="0" applyNumberFormat="0" applyBorder="0" applyAlignment="0" applyProtection="0">
      <alignment vertical="center"/>
    </xf>
    <xf numFmtId="0" fontId="38" fillId="3" borderId="0" applyNumberFormat="0" applyBorder="0" applyAlignment="0" applyProtection="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5" fillId="8" borderId="0" applyNumberFormat="0" applyBorder="0" applyAlignment="0" applyProtection="0">
      <alignment vertical="center"/>
    </xf>
    <xf numFmtId="0" fontId="25" fillId="38" borderId="0" applyNumberFormat="0" applyBorder="0" applyAlignment="0" applyProtection="0">
      <alignment vertical="center"/>
    </xf>
    <xf numFmtId="177" fontId="49" fillId="0" borderId="0">
      <protection locked="0"/>
    </xf>
    <xf numFmtId="0" fontId="33" fillId="29"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177" fontId="30" fillId="0" borderId="0">
      <protection locked="0"/>
    </xf>
    <xf numFmtId="0" fontId="33" fillId="32"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5" fillId="8" borderId="0" applyNumberFormat="0" applyBorder="0" applyAlignment="0" applyProtection="0">
      <alignment vertical="center"/>
    </xf>
    <xf numFmtId="177" fontId="34" fillId="0" borderId="0">
      <protection locked="0"/>
    </xf>
    <xf numFmtId="0" fontId="29" fillId="22" borderId="0" applyNumberFormat="0" applyBorder="0" applyAlignment="0" applyProtection="0">
      <alignment vertical="center"/>
    </xf>
    <xf numFmtId="0" fontId="25" fillId="8" borderId="0" applyNumberFormat="0" applyBorder="0" applyAlignment="0" applyProtection="0">
      <alignment vertical="center"/>
    </xf>
    <xf numFmtId="177" fontId="34" fillId="0" borderId="0">
      <protection locked="0"/>
    </xf>
    <xf numFmtId="0" fontId="29" fillId="7" borderId="0" applyNumberFormat="0" applyBorder="0" applyAlignment="0" applyProtection="0">
      <alignment vertical="center"/>
    </xf>
    <xf numFmtId="177" fontId="30" fillId="0" borderId="0">
      <protection locked="0"/>
    </xf>
    <xf numFmtId="0" fontId="33" fillId="49" borderId="0" applyNumberFormat="0" applyBorder="0" applyAlignment="0" applyProtection="0">
      <alignment vertical="center"/>
    </xf>
    <xf numFmtId="0" fontId="53" fillId="0" borderId="0" applyNumberFormat="0" applyFill="0" applyBorder="0" applyAlignment="0" applyProtection="0">
      <alignment vertical="center"/>
    </xf>
    <xf numFmtId="0" fontId="25" fillId="8" borderId="0" applyNumberFormat="0" applyBorder="0" applyAlignment="0" applyProtection="0">
      <alignment vertical="center"/>
    </xf>
    <xf numFmtId="0" fontId="33" fillId="51" borderId="0" applyNumberFormat="0" applyBorder="0" applyAlignment="0" applyProtection="0">
      <alignment vertical="center"/>
    </xf>
    <xf numFmtId="0" fontId="29" fillId="16"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177" fontId="49" fillId="0" borderId="0">
      <protection locked="0"/>
    </xf>
    <xf numFmtId="0" fontId="33" fillId="41" borderId="0" applyNumberFormat="0" applyBorder="0" applyAlignment="0" applyProtection="0">
      <alignment vertical="center"/>
    </xf>
    <xf numFmtId="0" fontId="27" fillId="3" borderId="0" applyNumberFormat="0" applyBorder="0" applyAlignment="0" applyProtection="0">
      <alignment vertical="center"/>
    </xf>
    <xf numFmtId="0" fontId="50" fillId="0" borderId="16" applyNumberFormat="0" applyFill="0" applyAlignment="0" applyProtection="0">
      <alignment vertical="center"/>
    </xf>
    <xf numFmtId="177" fontId="30" fillId="0" borderId="0">
      <protection locked="0"/>
    </xf>
    <xf numFmtId="0" fontId="29" fillId="52" borderId="0" applyNumberFormat="0" applyBorder="0" applyAlignment="0" applyProtection="0">
      <alignment vertical="center"/>
    </xf>
    <xf numFmtId="0" fontId="38" fillId="3" borderId="0" applyNumberFormat="0" applyBorder="0" applyAlignment="0" applyProtection="0"/>
    <xf numFmtId="0" fontId="32" fillId="4"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29" fillId="17" borderId="0" applyNumberFormat="0" applyBorder="0" applyAlignment="0" applyProtection="0">
      <alignment vertical="center"/>
    </xf>
    <xf numFmtId="0" fontId="27" fillId="3" borderId="0" applyNumberFormat="0" applyBorder="0" applyAlignment="0" applyProtection="0">
      <alignment vertical="center"/>
    </xf>
    <xf numFmtId="0" fontId="25" fillId="35" borderId="0" applyNumberFormat="0" applyBorder="0" applyAlignment="0" applyProtection="0">
      <alignment vertical="center"/>
    </xf>
    <xf numFmtId="0" fontId="25" fillId="23" borderId="0" applyNumberFormat="0" applyBorder="0" applyAlignment="0" applyProtection="0">
      <alignment vertical="center"/>
    </xf>
    <xf numFmtId="0" fontId="33" fillId="50" borderId="0" applyNumberFormat="0" applyBorder="0" applyAlignment="0" applyProtection="0">
      <alignment vertical="center"/>
    </xf>
    <xf numFmtId="0" fontId="29" fillId="33" borderId="0" applyNumberFormat="0" applyBorder="0" applyAlignment="0" applyProtection="0">
      <alignment vertical="center"/>
    </xf>
    <xf numFmtId="0" fontId="32" fillId="4" borderId="0" applyNumberFormat="0" applyBorder="0" applyAlignment="0" applyProtection="0">
      <alignment vertical="center"/>
    </xf>
    <xf numFmtId="0" fontId="42" fillId="8" borderId="0" applyNumberFormat="0" applyBorder="0" applyAlignment="0" applyProtection="0">
      <alignment vertical="center"/>
    </xf>
    <xf numFmtId="0" fontId="25" fillId="8" borderId="0" applyNumberFormat="0" applyBorder="0" applyAlignment="0" applyProtection="0">
      <alignment vertical="center"/>
    </xf>
    <xf numFmtId="177" fontId="30" fillId="0" borderId="0">
      <protection locked="0"/>
    </xf>
    <xf numFmtId="177" fontId="30" fillId="0" borderId="0">
      <protection locked="0"/>
    </xf>
    <xf numFmtId="0" fontId="67"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5" fillId="18" borderId="0" applyNumberFormat="0" applyBorder="0" applyAlignment="0" applyProtection="0">
      <alignment vertical="center"/>
    </xf>
    <xf numFmtId="177" fontId="59" fillId="0" borderId="0">
      <protection locked="0"/>
    </xf>
    <xf numFmtId="0" fontId="27" fillId="3" borderId="0" applyNumberFormat="0" applyBorder="0" applyAlignment="0" applyProtection="0">
      <alignment vertical="center"/>
    </xf>
    <xf numFmtId="0" fontId="25" fillId="18" borderId="0" applyNumberFormat="0" applyBorder="0" applyAlignment="0" applyProtection="0">
      <alignment vertical="center"/>
    </xf>
    <xf numFmtId="177" fontId="34" fillId="0" borderId="0">
      <protection locked="0"/>
    </xf>
    <xf numFmtId="177" fontId="30" fillId="0" borderId="0">
      <protection locked="0"/>
    </xf>
    <xf numFmtId="0" fontId="51" fillId="0" borderId="0"/>
    <xf numFmtId="0" fontId="25" fillId="37"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177" fontId="30" fillId="0" borderId="0">
      <protection locked="0"/>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5" fillId="38" borderId="0" applyNumberFormat="0" applyBorder="0" applyAlignment="0" applyProtection="0">
      <alignment vertical="center"/>
    </xf>
    <xf numFmtId="0" fontId="25" fillId="35"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27" fillId="3" borderId="0" applyNumberFormat="0" applyBorder="0" applyAlignment="0" applyProtection="0">
      <alignment vertical="center"/>
    </xf>
    <xf numFmtId="0" fontId="48" fillId="27" borderId="0" applyNumberFormat="0" applyBorder="0" applyAlignment="0" applyProtection="0">
      <alignment vertical="center"/>
    </xf>
    <xf numFmtId="0" fontId="25" fillId="24" borderId="0" applyNumberFormat="0" applyBorder="0" applyAlignment="0" applyProtection="0">
      <alignment vertical="center"/>
    </xf>
    <xf numFmtId="0" fontId="25" fillId="37" borderId="0" applyNumberFormat="0" applyBorder="0" applyAlignment="0" applyProtection="0">
      <alignment vertical="center"/>
    </xf>
    <xf numFmtId="177" fontId="59" fillId="0" borderId="0">
      <protection locked="0"/>
    </xf>
    <xf numFmtId="0" fontId="27" fillId="3" borderId="0" applyNumberFormat="0" applyBorder="0" applyAlignment="0" applyProtection="0">
      <alignment vertical="center"/>
    </xf>
    <xf numFmtId="0" fontId="28" fillId="27" borderId="0" applyNumberFormat="0" applyBorder="0" applyAlignment="0" applyProtection="0"/>
    <xf numFmtId="0" fontId="27" fillId="3" borderId="0" applyNumberFormat="0" applyBorder="0" applyAlignment="0" applyProtection="0">
      <alignment vertical="center"/>
    </xf>
    <xf numFmtId="177" fontId="30" fillId="0" borderId="0">
      <protection locked="0"/>
    </xf>
    <xf numFmtId="177" fontId="30" fillId="0" borderId="0">
      <protection locked="0"/>
    </xf>
    <xf numFmtId="0" fontId="27" fillId="3" borderId="0" applyNumberFormat="0" applyBorder="0" applyAlignment="0" applyProtection="0">
      <alignment vertical="center"/>
    </xf>
    <xf numFmtId="177" fontId="30" fillId="0" borderId="0">
      <protection locked="0"/>
    </xf>
    <xf numFmtId="177" fontId="34" fillId="0" borderId="0">
      <protection locked="0"/>
    </xf>
    <xf numFmtId="0" fontId="27"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177" fontId="49" fillId="0" borderId="0">
      <protection locked="0"/>
    </xf>
    <xf numFmtId="177" fontId="30" fillId="0" borderId="0">
      <protection locked="0"/>
    </xf>
    <xf numFmtId="0" fontId="25" fillId="39" borderId="0" applyNumberFormat="0" applyBorder="0" applyAlignment="0" applyProtection="0">
      <alignment vertical="center"/>
    </xf>
    <xf numFmtId="0" fontId="39" fillId="3" borderId="0" applyNumberFormat="0" applyBorder="0" applyAlignment="0" applyProtection="0">
      <alignment vertical="center"/>
    </xf>
    <xf numFmtId="177" fontId="49" fillId="0" borderId="0">
      <protection locked="0"/>
    </xf>
    <xf numFmtId="0" fontId="25" fillId="5" borderId="0" applyNumberFormat="0" applyBorder="0" applyAlignment="0" applyProtection="0">
      <alignment vertical="center"/>
    </xf>
    <xf numFmtId="0" fontId="27" fillId="8" borderId="0" applyNumberFormat="0" applyBorder="0" applyAlignment="0" applyProtection="0">
      <alignment vertical="center"/>
    </xf>
    <xf numFmtId="177" fontId="30" fillId="0" borderId="0">
      <protection locked="0"/>
    </xf>
    <xf numFmtId="177" fontId="30" fillId="0" borderId="0">
      <protection locked="0"/>
    </xf>
    <xf numFmtId="0" fontId="55" fillId="3"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55" fillId="3" borderId="0" applyNumberFormat="0" applyBorder="0" applyAlignment="0" applyProtection="0">
      <alignment vertical="center"/>
    </xf>
    <xf numFmtId="177" fontId="30" fillId="0" borderId="0">
      <protection locked="0"/>
    </xf>
    <xf numFmtId="0" fontId="55" fillId="3" borderId="0" applyNumberFormat="0" applyBorder="0" applyAlignment="0" applyProtection="0">
      <alignment vertical="center"/>
    </xf>
    <xf numFmtId="177" fontId="30" fillId="0" borderId="0">
      <protection locked="0"/>
    </xf>
    <xf numFmtId="0" fontId="38" fillId="35" borderId="0" applyNumberFormat="0" applyBorder="0" applyAlignment="0" applyProtection="0"/>
    <xf numFmtId="0" fontId="32" fillId="13"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0" fontId="55" fillId="3" borderId="0" applyNumberFormat="0" applyBorder="0" applyAlignment="0" applyProtection="0">
      <alignment vertical="center"/>
    </xf>
    <xf numFmtId="177" fontId="30" fillId="0" borderId="0">
      <protection locked="0"/>
    </xf>
    <xf numFmtId="177" fontId="30" fillId="0" borderId="0">
      <protection locked="0"/>
    </xf>
    <xf numFmtId="0" fontId="27" fillId="3" borderId="0" applyNumberFormat="0" applyBorder="0" applyAlignment="0" applyProtection="0">
      <alignment vertical="center"/>
    </xf>
    <xf numFmtId="0" fontId="50" fillId="0" borderId="16" applyNumberFormat="0" applyFill="0" applyAlignment="0" applyProtection="0">
      <alignment vertical="center"/>
    </xf>
    <xf numFmtId="177" fontId="30" fillId="0" borderId="0">
      <protection locked="0"/>
    </xf>
    <xf numFmtId="0" fontId="32" fillId="4" borderId="0" applyNumberFormat="0" applyBorder="0" applyAlignment="0" applyProtection="0">
      <alignment vertical="center"/>
    </xf>
    <xf numFmtId="0" fontId="50" fillId="0" borderId="22" applyNumberFormat="0" applyFill="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8" fillId="14" borderId="0" applyNumberFormat="0" applyBorder="0" applyAlignment="0" applyProtection="0"/>
    <xf numFmtId="0" fontId="25" fillId="8"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32" fillId="10" borderId="0" applyNumberFormat="0" applyBorder="0" applyAlignment="0" applyProtection="0">
      <alignment vertical="center"/>
    </xf>
    <xf numFmtId="0" fontId="25" fillId="8" borderId="0" applyNumberFormat="0" applyBorder="0" applyAlignment="0" applyProtection="0">
      <alignment vertical="center"/>
    </xf>
    <xf numFmtId="0" fontId="25" fillId="14"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5" fillId="8" borderId="0" applyNumberFormat="0" applyBorder="0" applyAlignment="0" applyProtection="0">
      <alignment vertical="center"/>
    </xf>
    <xf numFmtId="0" fontId="25" fillId="39" borderId="0" applyNumberFormat="0" applyBorder="0" applyAlignment="0" applyProtection="0">
      <alignment vertical="center"/>
    </xf>
    <xf numFmtId="0" fontId="28" fillId="38" borderId="0" applyNumberFormat="0" applyBorder="0" applyAlignment="0" applyProtection="0"/>
    <xf numFmtId="177" fontId="30" fillId="0" borderId="0">
      <protection locked="0"/>
    </xf>
    <xf numFmtId="0" fontId="48" fillId="13" borderId="0" applyNumberFormat="0" applyBorder="0" applyAlignment="0" applyProtection="0">
      <alignment vertical="center"/>
    </xf>
    <xf numFmtId="177" fontId="30" fillId="0" borderId="0">
      <protection locked="0"/>
    </xf>
    <xf numFmtId="0" fontId="25" fillId="3" borderId="0" applyNumberFormat="0" applyBorder="0" applyAlignment="0" applyProtection="0">
      <alignment vertical="center"/>
    </xf>
    <xf numFmtId="177" fontId="34" fillId="0" borderId="0">
      <protection locked="0"/>
    </xf>
    <xf numFmtId="177" fontId="30" fillId="0" borderId="0">
      <protection locked="0"/>
    </xf>
    <xf numFmtId="0" fontId="25" fillId="3" borderId="0" applyNumberFormat="0" applyBorder="0" applyAlignment="0" applyProtection="0">
      <alignment vertical="center"/>
    </xf>
    <xf numFmtId="177" fontId="30" fillId="0" borderId="0">
      <protection locked="0"/>
    </xf>
    <xf numFmtId="0" fontId="25" fillId="14" borderId="0" applyNumberFormat="0" applyBorder="0" applyAlignment="0" applyProtection="0">
      <alignment vertical="center"/>
    </xf>
    <xf numFmtId="177" fontId="30" fillId="0" borderId="0">
      <protection locked="0"/>
    </xf>
    <xf numFmtId="177" fontId="30" fillId="0" borderId="0">
      <protection locked="0"/>
    </xf>
    <xf numFmtId="0" fontId="27" fillId="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5" fillId="14" borderId="0" applyNumberFormat="0" applyBorder="0" applyAlignment="0" applyProtection="0">
      <alignment vertical="center"/>
    </xf>
    <xf numFmtId="177" fontId="34" fillId="0" borderId="0">
      <protection locked="0"/>
    </xf>
    <xf numFmtId="0" fontId="28" fillId="43" borderId="0" applyNumberFormat="0" applyBorder="0" applyAlignment="0" applyProtection="0"/>
    <xf numFmtId="177" fontId="30" fillId="0" borderId="0">
      <protection locked="0"/>
    </xf>
    <xf numFmtId="0" fontId="25" fillId="14" borderId="0" applyNumberFormat="0" applyBorder="0" applyAlignment="0" applyProtection="0">
      <alignment vertical="center"/>
    </xf>
    <xf numFmtId="177" fontId="30" fillId="0" borderId="0">
      <protection locked="0"/>
    </xf>
    <xf numFmtId="0" fontId="25" fillId="14" borderId="0" applyNumberFormat="0" applyBorder="0" applyAlignment="0" applyProtection="0">
      <alignment vertical="center"/>
    </xf>
    <xf numFmtId="177" fontId="30" fillId="0" borderId="0">
      <protection locked="0"/>
    </xf>
    <xf numFmtId="177" fontId="30" fillId="0" borderId="0">
      <protection locked="0"/>
    </xf>
    <xf numFmtId="0" fontId="43" fillId="23" borderId="0" applyNumberFormat="0" applyBorder="0" applyAlignment="0" applyProtection="0"/>
    <xf numFmtId="177" fontId="34" fillId="0" borderId="0">
      <protection locked="0"/>
    </xf>
    <xf numFmtId="177" fontId="34"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177" fontId="30" fillId="0" borderId="0">
      <protection locked="0"/>
    </xf>
    <xf numFmtId="0" fontId="25" fillId="53" borderId="0" applyNumberFormat="0" applyBorder="0" applyAlignment="0" applyProtection="0">
      <alignment vertical="center"/>
    </xf>
    <xf numFmtId="177" fontId="30" fillId="0" borderId="0">
      <protection locked="0"/>
    </xf>
    <xf numFmtId="0" fontId="25" fillId="18" borderId="0" applyNumberFormat="0" applyBorder="0" applyAlignment="0" applyProtection="0">
      <alignment vertical="center"/>
    </xf>
    <xf numFmtId="177" fontId="59" fillId="0" borderId="0">
      <protection locked="0"/>
    </xf>
    <xf numFmtId="0" fontId="27" fillId="3" borderId="0" applyNumberFormat="0" applyBorder="0" applyAlignment="0" applyProtection="0">
      <alignment vertical="center"/>
    </xf>
    <xf numFmtId="0" fontId="25" fillId="18" borderId="0" applyNumberFormat="0" applyBorder="0" applyAlignment="0" applyProtection="0">
      <alignment vertical="center"/>
    </xf>
    <xf numFmtId="177" fontId="34" fillId="0" borderId="0">
      <protection locked="0"/>
    </xf>
    <xf numFmtId="0" fontId="27" fillId="8" borderId="0" applyNumberFormat="0" applyBorder="0" applyAlignment="0" applyProtection="0">
      <alignment vertical="center"/>
    </xf>
    <xf numFmtId="177" fontId="30" fillId="0" borderId="0">
      <protection locked="0"/>
    </xf>
    <xf numFmtId="177" fontId="30" fillId="0" borderId="0">
      <protection locked="0"/>
    </xf>
    <xf numFmtId="0" fontId="25" fillId="35" borderId="0" applyNumberFormat="0" applyBorder="0" applyAlignment="0" applyProtection="0">
      <alignment vertical="center"/>
    </xf>
    <xf numFmtId="0" fontId="25" fillId="38" borderId="0" applyNumberFormat="0" applyBorder="0" applyAlignment="0" applyProtection="0">
      <alignment vertical="center"/>
    </xf>
    <xf numFmtId="0" fontId="38" fillId="3" borderId="0" applyNumberFormat="0" applyBorder="0" applyAlignment="0" applyProtection="0"/>
    <xf numFmtId="0" fontId="41" fillId="8" borderId="0" applyNumberFormat="0" applyBorder="0" applyAlignment="0" applyProtection="0">
      <alignment vertical="center"/>
    </xf>
    <xf numFmtId="0" fontId="48" fillId="38" borderId="0" applyNumberFormat="0" applyBorder="0" applyAlignment="0" applyProtection="0">
      <alignment vertical="center"/>
    </xf>
    <xf numFmtId="177" fontId="30" fillId="0" borderId="0">
      <protection locked="0"/>
    </xf>
    <xf numFmtId="0" fontId="25" fillId="23" borderId="0" applyNumberFormat="0" applyBorder="0" applyAlignment="0" applyProtection="0">
      <alignment vertical="center"/>
    </xf>
    <xf numFmtId="0" fontId="32" fillId="40" borderId="0" applyNumberFormat="0" applyBorder="0" applyAlignment="0" applyProtection="0">
      <alignment vertical="center"/>
    </xf>
    <xf numFmtId="0" fontId="25" fillId="38" borderId="0" applyNumberFormat="0" applyBorder="0" applyAlignment="0" applyProtection="0">
      <alignment vertical="center"/>
    </xf>
    <xf numFmtId="0" fontId="38" fillId="3" borderId="0" applyNumberFormat="0" applyBorder="0" applyAlignment="0" applyProtection="0"/>
    <xf numFmtId="177" fontId="30"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32" fillId="10" borderId="0" applyNumberFormat="0" applyBorder="0" applyAlignment="0" applyProtection="0">
      <alignment vertical="center"/>
    </xf>
    <xf numFmtId="0" fontId="25"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25" fillId="37"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43" fillId="37" borderId="0" applyNumberFormat="0" applyBorder="0" applyAlignment="0" applyProtection="0"/>
    <xf numFmtId="177" fontId="30" fillId="0" borderId="0">
      <protection locked="0"/>
    </xf>
    <xf numFmtId="0" fontId="25" fillId="39" borderId="0" applyNumberFormat="0" applyBorder="0" applyAlignment="0" applyProtection="0">
      <alignment vertical="center"/>
    </xf>
    <xf numFmtId="0" fontId="25" fillId="24"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177" fontId="34" fillId="0" borderId="0">
      <protection locked="0"/>
    </xf>
    <xf numFmtId="177" fontId="30" fillId="0" borderId="0">
      <protection locked="0"/>
    </xf>
    <xf numFmtId="0" fontId="38" fillId="3" borderId="0" applyNumberFormat="0" applyBorder="0" applyAlignment="0" applyProtection="0"/>
    <xf numFmtId="0" fontId="25" fillId="24"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0" fontId="43" fillId="37" borderId="0" applyNumberFormat="0" applyBorder="0" applyAlignment="0" applyProtection="0"/>
    <xf numFmtId="0" fontId="28" fillId="43" borderId="0" applyNumberFormat="0" applyBorder="0" applyAlignment="0" applyProtection="0"/>
    <xf numFmtId="0" fontId="38" fillId="3" borderId="0" applyNumberFormat="0" applyBorder="0" applyAlignment="0" applyProtection="0"/>
    <xf numFmtId="0" fontId="32" fillId="18"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177" fontId="30" fillId="0" borderId="0">
      <protection locked="0"/>
    </xf>
    <xf numFmtId="0" fontId="25" fillId="3" borderId="0" applyNumberFormat="0" applyBorder="0" applyAlignment="0" applyProtection="0">
      <alignment vertical="center"/>
    </xf>
    <xf numFmtId="0" fontId="27" fillId="3" borderId="0" applyNumberFormat="0" applyBorder="0" applyAlignment="0" applyProtection="0">
      <alignment vertical="center"/>
    </xf>
    <xf numFmtId="0" fontId="69" fillId="0" borderId="23" applyNumberFormat="0" applyFill="0" applyAlignment="0" applyProtection="0">
      <alignment vertical="center"/>
    </xf>
    <xf numFmtId="0" fontId="25" fillId="37"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69" fillId="0" borderId="23" applyNumberFormat="0" applyFill="0" applyAlignment="0" applyProtection="0">
      <alignment vertical="center"/>
    </xf>
    <xf numFmtId="177" fontId="34" fillId="0" borderId="0">
      <protection locked="0"/>
    </xf>
    <xf numFmtId="0" fontId="25" fillId="8"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177" fontId="34" fillId="0" borderId="0">
      <protection locked="0"/>
    </xf>
    <xf numFmtId="177" fontId="34" fillId="0" borderId="0">
      <protection locked="0"/>
    </xf>
    <xf numFmtId="177" fontId="34" fillId="0" borderId="0">
      <protection locked="0"/>
    </xf>
    <xf numFmtId="177" fontId="59" fillId="0" borderId="0">
      <protection locked="0"/>
    </xf>
    <xf numFmtId="0" fontId="27" fillId="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0" fontId="38" fillId="3" borderId="0" applyNumberFormat="0" applyBorder="0" applyAlignment="0" applyProtection="0"/>
    <xf numFmtId="0" fontId="72" fillId="0" borderId="0" applyNumberFormat="0" applyFill="0" applyBorder="0" applyAlignment="0" applyProtection="0">
      <alignment vertical="top"/>
    </xf>
    <xf numFmtId="0" fontId="48" fillId="13" borderId="0" applyNumberFormat="0" applyBorder="0" applyAlignment="0" applyProtection="0">
      <alignment vertical="center"/>
    </xf>
    <xf numFmtId="177" fontId="30" fillId="0" borderId="0">
      <protection locked="0"/>
    </xf>
    <xf numFmtId="177" fontId="30" fillId="0" borderId="0">
      <protection locked="0"/>
    </xf>
    <xf numFmtId="0" fontId="28" fillId="43" borderId="0" applyNumberFormat="0" applyBorder="0" applyAlignment="0" applyProtection="0"/>
    <xf numFmtId="0" fontId="48" fillId="30" borderId="0" applyNumberFormat="0" applyBorder="0" applyAlignment="0" applyProtection="0">
      <alignment vertical="center"/>
    </xf>
    <xf numFmtId="0" fontId="25" fillId="3"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48" fillId="30" borderId="0" applyNumberFormat="0" applyBorder="0" applyAlignment="0" applyProtection="0">
      <alignment vertical="center"/>
    </xf>
    <xf numFmtId="0" fontId="41" fillId="8" borderId="0" applyNumberFormat="0" applyBorder="0" applyAlignment="0" applyProtection="0">
      <alignment vertical="center"/>
    </xf>
    <xf numFmtId="177" fontId="30" fillId="0" borderId="0">
      <protection locked="0"/>
    </xf>
    <xf numFmtId="177" fontId="34" fillId="0" borderId="0">
      <protection locked="0"/>
    </xf>
    <xf numFmtId="0" fontId="28" fillId="43" borderId="0" applyNumberFormat="0" applyBorder="0" applyAlignment="0" applyProtection="0"/>
    <xf numFmtId="0" fontId="48" fillId="53" borderId="0" applyNumberFormat="0" applyBorder="0" applyAlignment="0" applyProtection="0">
      <alignment vertical="center"/>
    </xf>
    <xf numFmtId="0" fontId="25" fillId="38" borderId="0" applyNumberFormat="0" applyBorder="0" applyAlignment="0" applyProtection="0">
      <alignment vertical="center"/>
    </xf>
    <xf numFmtId="0" fontId="0" fillId="0" borderId="0">
      <alignment vertical="center"/>
    </xf>
    <xf numFmtId="0" fontId="52" fillId="23" borderId="0" applyNumberFormat="0" applyBorder="0" applyAlignment="0" applyProtection="0">
      <alignment vertical="center"/>
    </xf>
    <xf numFmtId="177" fontId="30" fillId="0" borderId="0">
      <protection locked="0"/>
    </xf>
    <xf numFmtId="0" fontId="68" fillId="0" borderId="0" applyNumberFormat="0" applyFill="0" applyBorder="0" applyAlignment="0" applyProtection="0">
      <alignment vertical="center"/>
    </xf>
    <xf numFmtId="177" fontId="30" fillId="0" borderId="0">
      <protection locked="0"/>
    </xf>
    <xf numFmtId="0" fontId="52" fillId="23" borderId="0" applyNumberFormat="0" applyBorder="0" applyAlignment="0" applyProtection="0">
      <alignment vertical="center"/>
    </xf>
    <xf numFmtId="177" fontId="30" fillId="0" borderId="0">
      <protection locked="0"/>
    </xf>
    <xf numFmtId="0" fontId="0" fillId="0" borderId="0"/>
    <xf numFmtId="177" fontId="30" fillId="0" borderId="0">
      <protection locked="0"/>
    </xf>
    <xf numFmtId="0" fontId="25" fillId="39" borderId="0" applyNumberFormat="0" applyBorder="0" applyAlignment="0" applyProtection="0">
      <alignment vertical="center"/>
    </xf>
    <xf numFmtId="0" fontId="54" fillId="0" borderId="17" applyNumberFormat="0" applyFill="0" applyAlignment="0" applyProtection="0">
      <alignment vertical="center"/>
    </xf>
    <xf numFmtId="177" fontId="30" fillId="0" borderId="0">
      <protection locked="0"/>
    </xf>
    <xf numFmtId="0" fontId="43" fillId="37"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5" fillId="3"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32" fillId="27" borderId="0" applyNumberFormat="0" applyBorder="0" applyAlignment="0" applyProtection="0">
      <alignment vertical="center"/>
    </xf>
    <xf numFmtId="177" fontId="30" fillId="0" borderId="0">
      <protection locked="0"/>
    </xf>
    <xf numFmtId="0" fontId="25" fillId="23"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8" fillId="43" borderId="0" applyNumberFormat="0" applyBorder="0" applyAlignment="0" applyProtection="0"/>
    <xf numFmtId="0" fontId="25" fillId="3" borderId="0" applyNumberFormat="0" applyBorder="0" applyAlignment="0" applyProtection="0">
      <alignment vertical="center"/>
    </xf>
    <xf numFmtId="0" fontId="25" fillId="38" borderId="0" applyNumberFormat="0" applyBorder="0" applyAlignment="0" applyProtection="0">
      <alignment vertical="center"/>
    </xf>
    <xf numFmtId="0" fontId="67" fillId="3" borderId="0" applyNumberFormat="0" applyBorder="0" applyAlignment="0" applyProtection="0">
      <alignment vertical="center"/>
    </xf>
    <xf numFmtId="0" fontId="32" fillId="18"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32" fillId="30" borderId="0" applyNumberFormat="0" applyBorder="0" applyAlignment="0" applyProtection="0">
      <alignment vertical="center"/>
    </xf>
    <xf numFmtId="177" fontId="34" fillId="0" borderId="0">
      <protection locked="0"/>
    </xf>
    <xf numFmtId="177" fontId="34" fillId="0" borderId="0">
      <protection locked="0"/>
    </xf>
    <xf numFmtId="0" fontId="32" fillId="18"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177" fontId="34" fillId="0" borderId="0">
      <protection locked="0"/>
    </xf>
    <xf numFmtId="177" fontId="34" fillId="0" borderId="0">
      <protection locked="0"/>
    </xf>
    <xf numFmtId="177" fontId="34" fillId="0" borderId="0">
      <protection locked="0"/>
    </xf>
    <xf numFmtId="0" fontId="25" fillId="23" borderId="0" applyNumberFormat="0" applyBorder="0" applyAlignment="0" applyProtection="0">
      <alignment vertical="center"/>
    </xf>
    <xf numFmtId="0" fontId="43" fillId="37" borderId="0" applyNumberFormat="0" applyBorder="0" applyAlignment="0" applyProtection="0"/>
    <xf numFmtId="177" fontId="30" fillId="0" borderId="0">
      <protection locked="0"/>
    </xf>
    <xf numFmtId="177" fontId="34" fillId="0" borderId="0">
      <protection locked="0"/>
    </xf>
    <xf numFmtId="0" fontId="74" fillId="0" borderId="0"/>
    <xf numFmtId="0" fontId="27" fillId="3" borderId="0" applyNumberFormat="0" applyBorder="0" applyAlignment="0" applyProtection="0">
      <alignment vertical="center"/>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70" fillId="0" borderId="25" applyNumberFormat="0" applyFill="0" applyAlignment="0" applyProtection="0">
      <alignment vertical="center"/>
    </xf>
    <xf numFmtId="0" fontId="28" fillId="36" borderId="0" applyNumberFormat="0" applyBorder="0" applyAlignment="0" applyProtection="0"/>
    <xf numFmtId="177" fontId="30" fillId="0" borderId="0">
      <protection locked="0"/>
    </xf>
    <xf numFmtId="0" fontId="27" fillId="3" borderId="0" applyNumberFormat="0" applyBorder="0" applyAlignment="0" applyProtection="0">
      <alignment vertical="center"/>
    </xf>
    <xf numFmtId="0" fontId="25" fillId="18" borderId="0" applyNumberFormat="0" applyBorder="0" applyAlignment="0" applyProtection="0">
      <alignment vertical="center"/>
    </xf>
    <xf numFmtId="0" fontId="25" fillId="3" borderId="0" applyNumberFormat="0" applyBorder="0" applyAlignment="0" applyProtection="0">
      <alignment vertical="center"/>
    </xf>
    <xf numFmtId="177" fontId="34" fillId="0" borderId="0">
      <protection locked="0"/>
    </xf>
    <xf numFmtId="0" fontId="25" fillId="8" borderId="0" applyNumberFormat="0" applyBorder="0" applyAlignment="0" applyProtection="0">
      <alignment vertical="center"/>
    </xf>
    <xf numFmtId="0" fontId="27" fillId="3" borderId="0" applyNumberFormat="0" applyBorder="0" applyAlignment="0" applyProtection="0">
      <alignment vertical="center"/>
    </xf>
    <xf numFmtId="0" fontId="25" fillId="3" borderId="0" applyNumberFormat="0" applyBorder="0" applyAlignment="0" applyProtection="0">
      <alignment vertical="center"/>
    </xf>
    <xf numFmtId="0" fontId="32" fillId="30" borderId="0" applyNumberFormat="0" applyBorder="0" applyAlignment="0" applyProtection="0">
      <alignment vertical="center"/>
    </xf>
    <xf numFmtId="177" fontId="34" fillId="0" borderId="0">
      <protection locked="0"/>
    </xf>
    <xf numFmtId="0" fontId="25" fillId="3" borderId="0" applyNumberFormat="0" applyBorder="0" applyAlignment="0" applyProtection="0">
      <alignment vertical="center"/>
    </xf>
    <xf numFmtId="177" fontId="34" fillId="0" borderId="0">
      <protection locked="0"/>
    </xf>
    <xf numFmtId="0" fontId="27" fillId="8" borderId="0" applyNumberFormat="0" applyBorder="0" applyAlignment="0" applyProtection="0">
      <alignment vertical="center"/>
    </xf>
    <xf numFmtId="0" fontId="25" fillId="3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3" borderId="0" applyNumberFormat="0" applyBorder="0" applyAlignment="0" applyProtection="0">
      <alignment vertical="center"/>
    </xf>
    <xf numFmtId="177" fontId="34" fillId="0" borderId="0">
      <protection locked="0"/>
    </xf>
    <xf numFmtId="177" fontId="49" fillId="0" borderId="0">
      <protection locked="0"/>
    </xf>
    <xf numFmtId="0" fontId="27" fillId="3" borderId="0" applyNumberFormat="0" applyBorder="0" applyAlignment="0" applyProtection="0">
      <alignment vertical="center"/>
    </xf>
    <xf numFmtId="0" fontId="25" fillId="8" borderId="0" applyNumberFormat="0" applyBorder="0" applyAlignment="0" applyProtection="0">
      <alignment vertical="center"/>
    </xf>
    <xf numFmtId="177" fontId="30" fillId="0" borderId="0">
      <protection locked="0"/>
    </xf>
    <xf numFmtId="0" fontId="25" fillId="8" borderId="0" applyNumberFormat="0" applyBorder="0" applyAlignment="0" applyProtection="0">
      <alignment vertical="center"/>
    </xf>
    <xf numFmtId="0" fontId="32" fillId="10" borderId="0" applyNumberFormat="0" applyBorder="0" applyAlignment="0" applyProtection="0">
      <alignment vertical="center"/>
    </xf>
    <xf numFmtId="0" fontId="71" fillId="0" borderId="24">
      <alignment horizontal="left"/>
    </xf>
    <xf numFmtId="177" fontId="30" fillId="0" borderId="0">
      <protection locked="0"/>
    </xf>
    <xf numFmtId="177" fontId="30" fillId="0" borderId="0">
      <protection locked="0"/>
    </xf>
    <xf numFmtId="0" fontId="25" fillId="8" borderId="0" applyNumberFormat="0" applyBorder="0" applyAlignment="0" applyProtection="0">
      <alignment vertical="center"/>
    </xf>
    <xf numFmtId="0" fontId="25" fillId="27" borderId="0" applyNumberFormat="0" applyBorder="0" applyAlignment="0" applyProtection="0">
      <alignment vertical="center"/>
    </xf>
    <xf numFmtId="0" fontId="25" fillId="8" borderId="0" applyNumberFormat="0" applyBorder="0" applyAlignment="0" applyProtection="0">
      <alignment vertical="center"/>
    </xf>
    <xf numFmtId="177" fontId="30" fillId="0" borderId="0">
      <protection locked="0"/>
    </xf>
    <xf numFmtId="177" fontId="30" fillId="0" borderId="0">
      <protection locked="0"/>
    </xf>
    <xf numFmtId="0" fontId="25" fillId="8" borderId="0" applyNumberFormat="0" applyBorder="0" applyAlignment="0" applyProtection="0">
      <alignment vertical="center"/>
    </xf>
    <xf numFmtId="0" fontId="71" fillId="0" borderId="24">
      <alignment horizontal="left"/>
    </xf>
    <xf numFmtId="177" fontId="30" fillId="0" borderId="0">
      <protection locked="0"/>
    </xf>
    <xf numFmtId="0" fontId="70" fillId="0" borderId="0" applyNumberFormat="0" applyFill="0" applyBorder="0" applyAlignment="0" applyProtection="0">
      <alignment vertical="center"/>
    </xf>
    <xf numFmtId="177" fontId="30" fillId="0" borderId="0">
      <protection locked="0"/>
    </xf>
    <xf numFmtId="177" fontId="34" fillId="0" borderId="0">
      <protection locked="0"/>
    </xf>
    <xf numFmtId="0" fontId="74" fillId="0" borderId="0"/>
    <xf numFmtId="0" fontId="70" fillId="0" borderId="0" applyNumberFormat="0" applyFill="0" applyBorder="0" applyAlignment="0" applyProtection="0">
      <alignment vertical="center"/>
    </xf>
    <xf numFmtId="177" fontId="30" fillId="0" borderId="0">
      <protection locked="0"/>
    </xf>
    <xf numFmtId="0" fontId="70" fillId="0" borderId="0" applyNumberFormat="0" applyFill="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177" fontId="30" fillId="0" borderId="0">
      <protection locked="0"/>
    </xf>
    <xf numFmtId="0" fontId="27" fillId="3" borderId="0" applyNumberFormat="0" applyBorder="0" applyAlignment="0" applyProtection="0">
      <alignment vertical="center"/>
    </xf>
    <xf numFmtId="177" fontId="30" fillId="0" borderId="0">
      <protection locked="0"/>
    </xf>
    <xf numFmtId="0" fontId="25" fillId="18" borderId="0" applyNumberFormat="0" applyBorder="0" applyAlignment="0" applyProtection="0">
      <alignment vertical="center"/>
    </xf>
    <xf numFmtId="177" fontId="34" fillId="0" borderId="0">
      <protection locked="0"/>
    </xf>
    <xf numFmtId="0" fontId="48" fillId="27"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59"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0" fontId="25" fillId="18" borderId="0" applyNumberFormat="0" applyBorder="0" applyAlignment="0" applyProtection="0">
      <alignment vertical="center"/>
    </xf>
    <xf numFmtId="0" fontId="25" fillId="27"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59" fillId="0" borderId="0">
      <protection locked="0"/>
    </xf>
    <xf numFmtId="177" fontId="30" fillId="0" borderId="0">
      <protection locked="0"/>
    </xf>
    <xf numFmtId="177" fontId="30" fillId="0" borderId="0">
      <protection locked="0"/>
    </xf>
    <xf numFmtId="177" fontId="34" fillId="0" borderId="0">
      <protection locked="0"/>
    </xf>
    <xf numFmtId="177" fontId="34" fillId="0" borderId="0">
      <protection locked="0"/>
    </xf>
    <xf numFmtId="177" fontId="34" fillId="0" borderId="0">
      <protection locked="0"/>
    </xf>
    <xf numFmtId="0" fontId="25" fillId="5" borderId="0" applyNumberFormat="0" applyBorder="0" applyAlignment="0" applyProtection="0">
      <alignment vertical="center"/>
    </xf>
    <xf numFmtId="177" fontId="30" fillId="0" borderId="0">
      <protection locked="0"/>
    </xf>
    <xf numFmtId="0" fontId="74" fillId="0" borderId="0"/>
    <xf numFmtId="177" fontId="30" fillId="0" borderId="0">
      <protection locked="0"/>
    </xf>
    <xf numFmtId="0" fontId="25" fillId="14" borderId="0" applyNumberFormat="0" applyBorder="0" applyAlignment="0" applyProtection="0">
      <alignment vertical="center"/>
    </xf>
    <xf numFmtId="177" fontId="49" fillId="0" borderId="0">
      <protection locked="0"/>
    </xf>
    <xf numFmtId="0" fontId="27" fillId="8" borderId="0" applyNumberFormat="0" applyBorder="0" applyAlignment="0" applyProtection="0">
      <alignment vertical="center"/>
    </xf>
    <xf numFmtId="0" fontId="32" fillId="53" borderId="0" applyNumberFormat="0" applyBorder="0" applyAlignment="0" applyProtection="0">
      <alignment vertical="center"/>
    </xf>
    <xf numFmtId="177" fontId="34" fillId="0" borderId="0">
      <protection locked="0"/>
    </xf>
    <xf numFmtId="177" fontId="30" fillId="0" borderId="0">
      <protection locked="0"/>
    </xf>
    <xf numFmtId="0" fontId="28" fillId="36" borderId="0" applyNumberFormat="0" applyBorder="0" applyAlignment="0" applyProtection="0"/>
    <xf numFmtId="0" fontId="27" fillId="3" borderId="0" applyNumberFormat="0" applyBorder="0" applyAlignment="0" applyProtection="0">
      <alignment vertical="center"/>
    </xf>
    <xf numFmtId="0" fontId="25" fillId="3" borderId="0" applyNumberFormat="0" applyBorder="0" applyAlignment="0" applyProtection="0">
      <alignment vertical="center"/>
    </xf>
    <xf numFmtId="0" fontId="28" fillId="43" borderId="0" applyNumberFormat="0" applyBorder="0" applyAlignment="0" applyProtection="0"/>
    <xf numFmtId="0" fontId="43" fillId="37" borderId="0" applyNumberFormat="0" applyBorder="0" applyAlignment="0" applyProtection="0"/>
    <xf numFmtId="177" fontId="30" fillId="0" borderId="0">
      <protection locked="0"/>
    </xf>
    <xf numFmtId="0" fontId="27" fillId="8" borderId="0" applyNumberFormat="0" applyBorder="0" applyAlignment="0" applyProtection="0">
      <alignment vertical="center"/>
    </xf>
    <xf numFmtId="0" fontId="25" fillId="3" borderId="0" applyNumberFormat="0" applyBorder="0" applyAlignment="0" applyProtection="0">
      <alignment vertical="center"/>
    </xf>
    <xf numFmtId="0" fontId="32" fillId="53" borderId="0" applyNumberFormat="0" applyBorder="0" applyAlignment="0" applyProtection="0">
      <alignment vertical="center"/>
    </xf>
    <xf numFmtId="0" fontId="27" fillId="3" borderId="0" applyNumberFormat="0" applyBorder="0" applyAlignment="0" applyProtection="0">
      <alignment vertical="center"/>
    </xf>
    <xf numFmtId="0" fontId="25" fillId="23" borderId="0" applyNumberFormat="0" applyBorder="0" applyAlignment="0" applyProtection="0">
      <alignment vertical="center"/>
    </xf>
    <xf numFmtId="177" fontId="34" fillId="0" borderId="0">
      <protection locked="0"/>
    </xf>
    <xf numFmtId="177" fontId="34" fillId="0" borderId="0">
      <protection locked="0"/>
    </xf>
    <xf numFmtId="0" fontId="25" fillId="24" borderId="0" applyNumberFormat="0" applyBorder="0" applyAlignment="0" applyProtection="0">
      <alignment vertical="center"/>
    </xf>
    <xf numFmtId="0" fontId="32" fillId="5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51" fillId="0" borderId="0"/>
    <xf numFmtId="177" fontId="34" fillId="0" borderId="0">
      <protection locked="0"/>
    </xf>
    <xf numFmtId="0" fontId="25" fillId="35" borderId="0" applyNumberFormat="0" applyBorder="0" applyAlignment="0" applyProtection="0">
      <alignment vertical="center"/>
    </xf>
    <xf numFmtId="0" fontId="51" fillId="0" borderId="0"/>
    <xf numFmtId="0" fontId="25" fillId="38" borderId="0" applyNumberFormat="0" applyBorder="0" applyAlignment="0" applyProtection="0">
      <alignment vertical="center"/>
    </xf>
    <xf numFmtId="0" fontId="27" fillId="3" borderId="0" applyNumberFormat="0" applyBorder="0" applyAlignment="0" applyProtection="0">
      <alignment vertical="center"/>
    </xf>
    <xf numFmtId="0" fontId="32" fillId="40" borderId="0" applyNumberFormat="0" applyBorder="0" applyAlignment="0" applyProtection="0">
      <alignment vertical="center"/>
    </xf>
    <xf numFmtId="0" fontId="27" fillId="3" borderId="0" applyNumberFormat="0" applyBorder="0" applyAlignment="0" applyProtection="0">
      <alignment vertical="center"/>
    </xf>
    <xf numFmtId="0" fontId="73" fillId="0" borderId="0"/>
    <xf numFmtId="0" fontId="25" fillId="14" borderId="0" applyNumberFormat="0" applyBorder="0" applyAlignment="0" applyProtection="0">
      <alignment vertical="center"/>
    </xf>
    <xf numFmtId="0" fontId="54" fillId="0" borderId="17" applyNumberFormat="0" applyFill="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73" fillId="0" borderId="0"/>
    <xf numFmtId="0" fontId="51" fillId="0" borderId="0"/>
    <xf numFmtId="177" fontId="34" fillId="0" borderId="0">
      <protection locked="0"/>
    </xf>
    <xf numFmtId="177" fontId="34" fillId="0" borderId="0">
      <protection locked="0"/>
    </xf>
    <xf numFmtId="0" fontId="27" fillId="3" borderId="0" applyNumberFormat="0" applyBorder="0" applyAlignment="0" applyProtection="0">
      <alignment vertical="center"/>
    </xf>
    <xf numFmtId="177" fontId="34" fillId="0" borderId="0">
      <protection locked="0"/>
    </xf>
    <xf numFmtId="0" fontId="25" fillId="8" borderId="0" applyNumberFormat="0" applyBorder="0" applyAlignment="0" applyProtection="0">
      <alignment vertical="center"/>
    </xf>
    <xf numFmtId="177" fontId="59" fillId="0" borderId="0">
      <protection locked="0"/>
    </xf>
    <xf numFmtId="0" fontId="25" fillId="18"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49" fillId="0" borderId="0">
      <protection locked="0"/>
    </xf>
    <xf numFmtId="0" fontId="39" fillId="3" borderId="0" applyNumberFormat="0" applyBorder="0" applyAlignment="0" applyProtection="0">
      <alignment vertical="center"/>
    </xf>
    <xf numFmtId="0" fontId="67" fillId="3" borderId="0" applyNumberFormat="0" applyBorder="0" applyAlignment="0" applyProtection="0">
      <alignment vertical="center"/>
    </xf>
    <xf numFmtId="177" fontId="34" fillId="0" borderId="0">
      <protection locked="0"/>
    </xf>
    <xf numFmtId="0" fontId="53" fillId="0" borderId="0" applyNumberFormat="0" applyFill="0" applyBorder="0" applyAlignment="0" applyProtection="0">
      <alignment vertical="center"/>
    </xf>
    <xf numFmtId="0" fontId="27" fillId="3" borderId="0" applyNumberFormat="0" applyBorder="0" applyAlignment="0" applyProtection="0">
      <alignment vertical="center"/>
    </xf>
    <xf numFmtId="0" fontId="41" fillId="3" borderId="0" applyNumberFormat="0" applyBorder="0" applyAlignment="0" applyProtection="0">
      <alignment vertical="center"/>
    </xf>
    <xf numFmtId="0" fontId="25" fillId="37" borderId="0" applyNumberFormat="0" applyBorder="0" applyAlignment="0" applyProtection="0">
      <alignment vertical="center"/>
    </xf>
    <xf numFmtId="177" fontId="34" fillId="0" borderId="0">
      <protection locked="0"/>
    </xf>
    <xf numFmtId="177" fontId="34" fillId="0" borderId="0">
      <protection locked="0"/>
    </xf>
    <xf numFmtId="0" fontId="27" fillId="8" borderId="0" applyNumberFormat="0" applyBorder="0" applyAlignment="0" applyProtection="0">
      <alignment vertical="center"/>
    </xf>
    <xf numFmtId="0" fontId="25" fillId="37" borderId="0" applyNumberFormat="0" applyBorder="0" applyAlignment="0" applyProtection="0">
      <alignment vertical="center"/>
    </xf>
    <xf numFmtId="0" fontId="25" fillId="30" borderId="0" applyNumberFormat="0" applyBorder="0" applyAlignment="0" applyProtection="0">
      <alignment vertical="center"/>
    </xf>
    <xf numFmtId="0" fontId="25" fillId="37" borderId="0" applyNumberFormat="0" applyBorder="0" applyAlignment="0" applyProtection="0">
      <alignment vertical="center"/>
    </xf>
    <xf numFmtId="177" fontId="30" fillId="0" borderId="0">
      <protection locked="0"/>
    </xf>
    <xf numFmtId="0" fontId="0" fillId="35" borderId="28" applyNumberFormat="0" applyFont="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7" fillId="8" borderId="0" applyNumberFormat="0" applyBorder="0" applyAlignment="0" applyProtection="0">
      <alignment vertical="center"/>
    </xf>
    <xf numFmtId="177" fontId="34" fillId="0" borderId="0">
      <protection locked="0"/>
    </xf>
    <xf numFmtId="0" fontId="25" fillId="30" borderId="0" applyNumberFormat="0" applyBorder="0" applyAlignment="0" applyProtection="0">
      <alignment vertical="center"/>
    </xf>
    <xf numFmtId="0" fontId="25" fillId="37" borderId="0" applyNumberFormat="0" applyBorder="0" applyAlignment="0" applyProtection="0">
      <alignment vertical="center"/>
    </xf>
    <xf numFmtId="0" fontId="27" fillId="8" borderId="0" applyNumberFormat="0" applyBorder="0" applyAlignment="0" applyProtection="0">
      <alignment vertical="center"/>
    </xf>
    <xf numFmtId="177" fontId="34" fillId="0" borderId="0">
      <protection locked="0"/>
    </xf>
    <xf numFmtId="177" fontId="30" fillId="0" borderId="0">
      <protection locked="0"/>
    </xf>
    <xf numFmtId="0" fontId="25" fillId="37" borderId="0" applyNumberFormat="0" applyBorder="0" applyAlignment="0" applyProtection="0">
      <alignment vertical="center"/>
    </xf>
    <xf numFmtId="177" fontId="34" fillId="0" borderId="0">
      <protection locked="0"/>
    </xf>
    <xf numFmtId="0" fontId="38" fillId="3" borderId="0" applyNumberFormat="0" applyBorder="0" applyAlignment="0" applyProtection="0"/>
    <xf numFmtId="0" fontId="37" fillId="0" borderId="12" applyNumberFormat="0" applyFill="0" applyAlignment="0" applyProtection="0">
      <alignment vertical="center"/>
    </xf>
    <xf numFmtId="177" fontId="34" fillId="0" borderId="0">
      <protection locked="0"/>
    </xf>
    <xf numFmtId="0" fontId="25" fillId="5" borderId="0" applyNumberFormat="0" applyBorder="0" applyAlignment="0" applyProtection="0">
      <alignment vertical="center"/>
    </xf>
    <xf numFmtId="0" fontId="27" fillId="3" borderId="0" applyNumberFormat="0" applyBorder="0" applyAlignment="0" applyProtection="0">
      <alignment vertical="center"/>
    </xf>
    <xf numFmtId="0" fontId="25" fillId="23" borderId="0" applyNumberFormat="0" applyBorder="0" applyAlignment="0" applyProtection="0">
      <alignment vertical="center"/>
    </xf>
    <xf numFmtId="0" fontId="37" fillId="0" borderId="12" applyNumberFormat="0" applyFill="0" applyAlignment="0" applyProtection="0">
      <alignment vertical="center"/>
    </xf>
    <xf numFmtId="177" fontId="34" fillId="0" borderId="0">
      <protection locked="0"/>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5" fillId="53" borderId="0" applyNumberFormat="0" applyBorder="0" applyAlignment="0" applyProtection="0">
      <alignment vertical="center"/>
    </xf>
    <xf numFmtId="177" fontId="30" fillId="0" borderId="0">
      <protection locked="0"/>
    </xf>
    <xf numFmtId="177" fontId="34" fillId="0" borderId="0">
      <protection locked="0"/>
    </xf>
    <xf numFmtId="0" fontId="25" fillId="53" borderId="0" applyNumberFormat="0" applyBorder="0" applyAlignment="0" applyProtection="0">
      <alignment vertical="center"/>
    </xf>
    <xf numFmtId="177" fontId="30" fillId="0" borderId="0">
      <protection locked="0"/>
    </xf>
    <xf numFmtId="0" fontId="37" fillId="0" borderId="12" applyNumberFormat="0" applyFill="0" applyAlignment="0" applyProtection="0">
      <alignment vertical="center"/>
    </xf>
    <xf numFmtId="177" fontId="34" fillId="0" borderId="0">
      <protection locked="0"/>
    </xf>
    <xf numFmtId="177" fontId="30" fillId="0" borderId="0">
      <protection locked="0"/>
    </xf>
    <xf numFmtId="0" fontId="25" fillId="30" borderId="0" applyNumberFormat="0" applyBorder="0" applyAlignment="0" applyProtection="0">
      <alignment vertical="center"/>
    </xf>
    <xf numFmtId="0" fontId="28" fillId="14" borderId="0" applyNumberFormat="0" applyBorder="0" applyAlignment="0" applyProtection="0"/>
    <xf numFmtId="0" fontId="27" fillId="8" borderId="0" applyNumberFormat="0" applyBorder="0" applyAlignment="0" applyProtection="0">
      <alignment vertical="center"/>
    </xf>
    <xf numFmtId="177" fontId="34" fillId="0" borderId="0">
      <protection locked="0"/>
    </xf>
    <xf numFmtId="177" fontId="30" fillId="0" borderId="0">
      <protection locked="0"/>
    </xf>
    <xf numFmtId="0" fontId="27" fillId="3" borderId="0" applyNumberFormat="0" applyBorder="0" applyAlignment="0" applyProtection="0">
      <alignment vertical="center"/>
    </xf>
    <xf numFmtId="0" fontId="25" fillId="23" borderId="0" applyNumberFormat="0" applyBorder="0" applyAlignment="0" applyProtection="0">
      <alignment vertical="center"/>
    </xf>
    <xf numFmtId="0" fontId="37" fillId="0" borderId="12" applyNumberFormat="0" applyFill="0" applyAlignment="0" applyProtection="0">
      <alignment vertical="center"/>
    </xf>
    <xf numFmtId="177" fontId="34" fillId="0" borderId="0">
      <protection locked="0"/>
    </xf>
    <xf numFmtId="177" fontId="30" fillId="0" borderId="0">
      <protection locked="0"/>
    </xf>
    <xf numFmtId="0" fontId="25" fillId="3" borderId="0" applyNumberFormat="0" applyBorder="0" applyAlignment="0" applyProtection="0">
      <alignment vertical="center"/>
    </xf>
    <xf numFmtId="0" fontId="32" fillId="4" borderId="0" applyNumberFormat="0" applyBorder="0" applyAlignment="0" applyProtection="0">
      <alignment vertical="center"/>
    </xf>
    <xf numFmtId="0" fontId="28" fillId="36" borderId="0" applyNumberFormat="0" applyBorder="0" applyAlignment="0" applyProtection="0"/>
    <xf numFmtId="177" fontId="30" fillId="0" borderId="0">
      <protection locked="0"/>
    </xf>
    <xf numFmtId="177" fontId="30"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2" fillId="30" borderId="0" applyNumberFormat="0" applyBorder="0" applyAlignment="0" applyProtection="0">
      <alignment vertical="center"/>
    </xf>
    <xf numFmtId="177" fontId="34" fillId="0" borderId="0">
      <protection locked="0"/>
    </xf>
    <xf numFmtId="177" fontId="30" fillId="0" borderId="0">
      <protection locked="0"/>
    </xf>
    <xf numFmtId="0" fontId="25" fillId="39"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177" fontId="30" fillId="0" borderId="0">
      <protection locked="0"/>
    </xf>
    <xf numFmtId="177" fontId="34" fillId="0" borderId="0">
      <protection locked="0"/>
    </xf>
    <xf numFmtId="177" fontId="34" fillId="0" borderId="0">
      <protection locked="0"/>
    </xf>
    <xf numFmtId="177" fontId="59" fillId="0" borderId="0">
      <protection locked="0"/>
    </xf>
    <xf numFmtId="177" fontId="30" fillId="0" borderId="0">
      <protection locked="0"/>
    </xf>
    <xf numFmtId="0" fontId="27" fillId="3" borderId="0" applyNumberFormat="0" applyBorder="0" applyAlignment="0" applyProtection="0">
      <alignment vertical="center"/>
    </xf>
    <xf numFmtId="177" fontId="49" fillId="0" borderId="0">
      <protection locked="0"/>
    </xf>
    <xf numFmtId="177" fontId="49" fillId="0" borderId="0">
      <protection locked="0"/>
    </xf>
    <xf numFmtId="0" fontId="28" fillId="43" borderId="0" applyNumberFormat="0" applyBorder="0" applyAlignment="0" applyProtection="0"/>
    <xf numFmtId="0" fontId="25" fillId="23" borderId="0" applyNumberFormat="0" applyBorder="0" applyAlignment="0" applyProtection="0">
      <alignment vertical="center"/>
    </xf>
    <xf numFmtId="177" fontId="30" fillId="0" borderId="0">
      <protection locked="0"/>
    </xf>
    <xf numFmtId="177" fontId="34" fillId="0" borderId="0">
      <protection locked="0"/>
    </xf>
    <xf numFmtId="0" fontId="43" fillId="37" borderId="0" applyNumberFormat="0" applyBorder="0" applyAlignment="0" applyProtection="0"/>
    <xf numFmtId="177" fontId="59" fillId="0" borderId="0">
      <protection locked="0"/>
    </xf>
    <xf numFmtId="0" fontId="25" fillId="39" borderId="0" applyNumberFormat="0" applyBorder="0" applyAlignment="0" applyProtection="0">
      <alignment vertical="center"/>
    </xf>
    <xf numFmtId="0" fontId="43" fillId="37" borderId="0" applyNumberFormat="0" applyBorder="0" applyAlignment="0" applyProtection="0"/>
    <xf numFmtId="0" fontId="25" fillId="39" borderId="0" applyNumberFormat="0" applyBorder="0" applyAlignment="0" applyProtection="0">
      <alignment vertical="center"/>
    </xf>
    <xf numFmtId="0" fontId="25" fillId="37"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32" fillId="18" borderId="0" applyNumberFormat="0" applyBorder="0" applyAlignment="0" applyProtection="0">
      <alignment vertical="center"/>
    </xf>
    <xf numFmtId="0" fontId="27" fillId="3" borderId="0" applyNumberFormat="0" applyBorder="0" applyAlignment="0" applyProtection="0">
      <alignment vertical="center"/>
    </xf>
    <xf numFmtId="0" fontId="25" fillId="2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5" fillId="38" borderId="0" applyNumberFormat="0" applyBorder="0" applyAlignment="0" applyProtection="0">
      <alignment vertical="center"/>
    </xf>
    <xf numFmtId="0" fontId="32" fillId="10" borderId="0" applyNumberFormat="0" applyBorder="0" applyAlignment="0" applyProtection="0">
      <alignment vertical="center"/>
    </xf>
    <xf numFmtId="0" fontId="51" fillId="0" borderId="0"/>
    <xf numFmtId="0" fontId="25"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70" fillId="0" borderId="0" applyNumberFormat="0" applyFill="0" applyBorder="0" applyAlignment="0" applyProtection="0">
      <alignment vertical="center"/>
    </xf>
    <xf numFmtId="177" fontId="30" fillId="0" borderId="0">
      <protection locked="0"/>
    </xf>
    <xf numFmtId="177" fontId="30" fillId="0" borderId="0">
      <protection locked="0"/>
    </xf>
    <xf numFmtId="0" fontId="70" fillId="0" borderId="0" applyNumberFormat="0" applyFill="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70" fillId="0" borderId="0" applyNumberFormat="0" applyFill="0" applyBorder="0" applyAlignment="0" applyProtection="0">
      <alignment vertical="center"/>
    </xf>
    <xf numFmtId="177" fontId="30" fillId="0" borderId="0">
      <protection locked="0"/>
    </xf>
    <xf numFmtId="0" fontId="25" fillId="37" borderId="0" applyNumberFormat="0" applyBorder="0" applyAlignment="0" applyProtection="0">
      <alignment vertical="center"/>
    </xf>
    <xf numFmtId="177" fontId="34" fillId="0" borderId="0">
      <protection locked="0"/>
    </xf>
    <xf numFmtId="177" fontId="30" fillId="0" borderId="0">
      <protection locked="0"/>
    </xf>
    <xf numFmtId="0" fontId="25" fillId="37" borderId="0" applyNumberFormat="0" applyBorder="0" applyAlignment="0" applyProtection="0">
      <alignment vertical="center"/>
    </xf>
    <xf numFmtId="0" fontId="25" fillId="30" borderId="0" applyNumberFormat="0" applyBorder="0" applyAlignment="0" applyProtection="0">
      <alignment vertical="center"/>
    </xf>
    <xf numFmtId="177" fontId="34" fillId="0" borderId="0">
      <protection locked="0"/>
    </xf>
    <xf numFmtId="177" fontId="30" fillId="0" borderId="0">
      <protection locked="0"/>
    </xf>
    <xf numFmtId="0" fontId="28" fillId="13" borderId="0" applyNumberFormat="0" applyBorder="0" applyAlignment="0" applyProtection="0"/>
    <xf numFmtId="177" fontId="30" fillId="0" borderId="0">
      <protection locked="0"/>
    </xf>
    <xf numFmtId="0" fontId="27"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0" fontId="27" fillId="8" borderId="0" applyNumberFormat="0" applyBorder="0" applyAlignment="0" applyProtection="0">
      <alignment vertical="center"/>
    </xf>
    <xf numFmtId="177" fontId="34" fillId="0" borderId="0">
      <protection locked="0"/>
    </xf>
    <xf numFmtId="0" fontId="25" fillId="14" borderId="0" applyNumberFormat="0" applyBorder="0" applyAlignment="0" applyProtection="0">
      <alignment vertical="center"/>
    </xf>
    <xf numFmtId="177" fontId="30" fillId="0" borderId="0">
      <protection locked="0"/>
    </xf>
    <xf numFmtId="0" fontId="27" fillId="8"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5" fillId="53" borderId="0" applyNumberFormat="0" applyBorder="0" applyAlignment="0" applyProtection="0">
      <alignment vertical="center"/>
    </xf>
    <xf numFmtId="0" fontId="25" fillId="3" borderId="0" applyNumberFormat="0" applyBorder="0" applyAlignment="0" applyProtection="0">
      <alignment vertical="center"/>
    </xf>
    <xf numFmtId="0" fontId="43" fillId="37" borderId="0" applyNumberFormat="0" applyBorder="0" applyAlignment="0" applyProtection="0"/>
    <xf numFmtId="177" fontId="30" fillId="0" borderId="0">
      <protection locked="0"/>
    </xf>
    <xf numFmtId="177" fontId="30" fillId="0" borderId="0">
      <protection locked="0"/>
    </xf>
    <xf numFmtId="0" fontId="25" fillId="37" borderId="0" applyNumberFormat="0" applyBorder="0" applyAlignment="0" applyProtection="0">
      <alignment vertical="center"/>
    </xf>
    <xf numFmtId="0" fontId="68" fillId="0" borderId="0" applyNumberFormat="0" applyFill="0" applyBorder="0" applyAlignment="0" applyProtection="0">
      <alignment vertical="center"/>
    </xf>
    <xf numFmtId="177" fontId="30" fillId="0" borderId="0">
      <protection locked="0"/>
    </xf>
    <xf numFmtId="177" fontId="30" fillId="0" borderId="0">
      <protection locked="0"/>
    </xf>
    <xf numFmtId="0" fontId="68" fillId="0" borderId="0" applyNumberFormat="0" applyFill="0" applyBorder="0" applyAlignment="0" applyProtection="0">
      <alignment vertical="center"/>
    </xf>
    <xf numFmtId="177" fontId="30" fillId="0" borderId="0">
      <protection locked="0"/>
    </xf>
    <xf numFmtId="0" fontId="27" fillId="8" borderId="0" applyNumberFormat="0" applyBorder="0" applyAlignment="0" applyProtection="0">
      <alignment vertical="center"/>
    </xf>
    <xf numFmtId="177" fontId="30" fillId="0" borderId="0">
      <protection locked="0"/>
    </xf>
    <xf numFmtId="0" fontId="25" fillId="8"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0" fontId="27" fillId="3" borderId="0" applyNumberFormat="0" applyBorder="0" applyAlignment="0" applyProtection="0">
      <alignment vertical="center"/>
    </xf>
    <xf numFmtId="177" fontId="30" fillId="0" borderId="0">
      <protection locked="0"/>
    </xf>
    <xf numFmtId="0" fontId="27" fillId="8" borderId="0" applyNumberFormat="0" applyBorder="0" applyAlignment="0" applyProtection="0">
      <alignment vertical="center"/>
    </xf>
    <xf numFmtId="0" fontId="51" fillId="0" borderId="0"/>
    <xf numFmtId="176" fontId="34" fillId="0" borderId="0">
      <protection locked="0"/>
    </xf>
    <xf numFmtId="177" fontId="30" fillId="0" borderId="0">
      <protection locked="0"/>
    </xf>
    <xf numFmtId="0" fontId="78" fillId="0" borderId="0" applyNumberFormat="0" applyFill="0" applyBorder="0" applyAlignment="0" applyProtection="0">
      <alignment vertical="center"/>
    </xf>
    <xf numFmtId="176" fontId="34" fillId="0" borderId="0">
      <protection locked="0"/>
    </xf>
    <xf numFmtId="177" fontId="30" fillId="0" borderId="0">
      <protection locked="0"/>
    </xf>
    <xf numFmtId="0" fontId="27" fillId="3" borderId="0" applyNumberFormat="0" applyBorder="0" applyAlignment="0" applyProtection="0">
      <alignment vertical="center"/>
    </xf>
    <xf numFmtId="0" fontId="25" fillId="35" borderId="0" applyNumberFormat="0" applyBorder="0" applyAlignment="0" applyProtection="0">
      <alignment vertical="center"/>
    </xf>
    <xf numFmtId="177" fontId="30" fillId="0" borderId="0">
      <protection locked="0"/>
    </xf>
    <xf numFmtId="177" fontId="49" fillId="0" borderId="0">
      <protection locked="0"/>
    </xf>
    <xf numFmtId="177" fontId="30" fillId="0" borderId="0">
      <protection locked="0"/>
    </xf>
    <xf numFmtId="0" fontId="27" fillId="3" borderId="0" applyNumberFormat="0" applyBorder="0" applyAlignment="0" applyProtection="0">
      <alignment vertical="center"/>
    </xf>
    <xf numFmtId="0" fontId="25" fillId="8" borderId="0" applyNumberFormat="0" applyBorder="0" applyAlignment="0" applyProtection="0">
      <alignment vertical="center"/>
    </xf>
    <xf numFmtId="0" fontId="25" fillId="35" borderId="0" applyNumberFormat="0" applyBorder="0" applyAlignment="0" applyProtection="0">
      <alignment vertical="center"/>
    </xf>
    <xf numFmtId="0" fontId="25" fillId="14" borderId="0" applyNumberFormat="0" applyBorder="0" applyAlignment="0" applyProtection="0">
      <alignment vertical="center"/>
    </xf>
    <xf numFmtId="0" fontId="25" fillId="2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30" borderId="0" applyNumberFormat="0" applyBorder="0" applyAlignment="0" applyProtection="0">
      <alignment vertical="center"/>
    </xf>
    <xf numFmtId="0" fontId="51" fillId="0" borderId="0"/>
    <xf numFmtId="177" fontId="49" fillId="0" borderId="0">
      <protection locked="0"/>
    </xf>
    <xf numFmtId="177" fontId="49" fillId="0" borderId="0">
      <protection locked="0"/>
    </xf>
    <xf numFmtId="177" fontId="30" fillId="0" borderId="0">
      <protection locked="0"/>
    </xf>
    <xf numFmtId="0" fontId="39" fillId="3" borderId="0" applyNumberFormat="0" applyBorder="0" applyAlignment="0" applyProtection="0">
      <alignment vertical="center"/>
    </xf>
    <xf numFmtId="177" fontId="34" fillId="0" borderId="0">
      <protection locked="0"/>
    </xf>
    <xf numFmtId="0" fontId="28" fillId="43" borderId="0" applyNumberFormat="0" applyBorder="0" applyAlignment="0" applyProtection="0"/>
    <xf numFmtId="0" fontId="48" fillId="53" borderId="0" applyNumberFormat="0" applyBorder="0" applyAlignment="0" applyProtection="0">
      <alignment vertical="center"/>
    </xf>
    <xf numFmtId="177" fontId="34" fillId="0" borderId="0">
      <protection locked="0"/>
    </xf>
    <xf numFmtId="0" fontId="28" fillId="43" borderId="0" applyNumberFormat="0" applyBorder="0" applyAlignment="0" applyProtection="0"/>
    <xf numFmtId="177" fontId="34" fillId="0" borderId="0">
      <protection locked="0"/>
    </xf>
    <xf numFmtId="0" fontId="28" fillId="13" borderId="0" applyNumberFormat="0" applyBorder="0" applyAlignment="0" applyProtection="0"/>
    <xf numFmtId="177" fontId="34" fillId="0" borderId="0">
      <protection locked="0"/>
    </xf>
    <xf numFmtId="0" fontId="39" fillId="3" borderId="0" applyNumberFormat="0" applyBorder="0" applyAlignment="0" applyProtection="0">
      <alignment vertical="center"/>
    </xf>
    <xf numFmtId="177" fontId="49" fillId="0" borderId="0">
      <protection locked="0"/>
    </xf>
    <xf numFmtId="0" fontId="39" fillId="3" borderId="0" applyNumberFormat="0" applyBorder="0" applyAlignment="0" applyProtection="0">
      <alignment vertical="center"/>
    </xf>
    <xf numFmtId="177" fontId="49" fillId="0" borderId="0">
      <protection locked="0"/>
    </xf>
    <xf numFmtId="177" fontId="49" fillId="0" borderId="0">
      <protection locked="0"/>
    </xf>
    <xf numFmtId="0" fontId="27" fillId="3" borderId="0" applyNumberFormat="0" applyBorder="0" applyAlignment="0" applyProtection="0">
      <alignment vertical="center"/>
    </xf>
    <xf numFmtId="0" fontId="43" fillId="38" borderId="0" applyNumberFormat="0" applyBorder="0" applyAlignment="0" applyProtection="0"/>
    <xf numFmtId="0" fontId="25" fillId="35" borderId="0" applyNumberFormat="0" applyBorder="0" applyAlignment="0" applyProtection="0">
      <alignment vertical="center"/>
    </xf>
    <xf numFmtId="0" fontId="27" fillId="3" borderId="0" applyNumberFormat="0" applyBorder="0" applyAlignment="0" applyProtection="0">
      <alignment vertical="center"/>
    </xf>
    <xf numFmtId="0" fontId="25" fillId="8" borderId="0" applyNumberFormat="0" applyBorder="0" applyAlignment="0" applyProtection="0">
      <alignment vertical="center"/>
    </xf>
    <xf numFmtId="177" fontId="49" fillId="0" borderId="0">
      <protection locked="0"/>
    </xf>
    <xf numFmtId="0" fontId="27" fillId="3" borderId="0" applyNumberFormat="0" applyBorder="0" applyAlignment="0" applyProtection="0">
      <alignment vertical="center"/>
    </xf>
    <xf numFmtId="177" fontId="49" fillId="0" borderId="0">
      <protection locked="0"/>
    </xf>
    <xf numFmtId="0" fontId="27" fillId="8"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5" fillId="14"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177" fontId="30" fillId="0" borderId="0">
      <protection locked="0"/>
    </xf>
    <xf numFmtId="0" fontId="25" fillId="14"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5" fillId="39" borderId="0" applyNumberFormat="0" applyBorder="0" applyAlignment="0" applyProtection="0">
      <alignment vertical="center"/>
    </xf>
    <xf numFmtId="177" fontId="34" fillId="0" borderId="0">
      <protection locked="0"/>
    </xf>
    <xf numFmtId="0" fontId="79" fillId="0" borderId="9">
      <alignment horizontal="left" vertical="center"/>
    </xf>
    <xf numFmtId="0" fontId="25" fillId="30" borderId="0" applyNumberFormat="0" applyBorder="0" applyAlignment="0" applyProtection="0">
      <alignment vertical="center"/>
    </xf>
    <xf numFmtId="177" fontId="30" fillId="0" borderId="0">
      <protection locked="0"/>
    </xf>
    <xf numFmtId="177" fontId="49" fillId="0" borderId="0">
      <protection locked="0"/>
    </xf>
    <xf numFmtId="0" fontId="25" fillId="38" borderId="0" applyNumberFormat="0" applyBorder="0" applyAlignment="0" applyProtection="0">
      <alignment vertical="center"/>
    </xf>
    <xf numFmtId="0" fontId="25" fillId="24" borderId="0" applyNumberFormat="0" applyBorder="0" applyAlignment="0" applyProtection="0">
      <alignment vertical="center"/>
    </xf>
    <xf numFmtId="0" fontId="25" fillId="3" borderId="0" applyNumberFormat="0" applyBorder="0" applyAlignment="0" applyProtection="0">
      <alignment vertical="center"/>
    </xf>
    <xf numFmtId="0" fontId="25" fillId="30" borderId="0" applyNumberFormat="0" applyBorder="0" applyAlignment="0" applyProtection="0">
      <alignment vertical="center"/>
    </xf>
    <xf numFmtId="0" fontId="25" fillId="24" borderId="0" applyNumberFormat="0" applyBorder="0" applyAlignment="0" applyProtection="0">
      <alignment vertical="center"/>
    </xf>
    <xf numFmtId="177" fontId="30" fillId="0" borderId="0">
      <protection locked="0"/>
    </xf>
    <xf numFmtId="0" fontId="25" fillId="24"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24" borderId="0" applyNumberFormat="0" applyBorder="0" applyAlignment="0" applyProtection="0">
      <alignment vertical="center"/>
    </xf>
    <xf numFmtId="177" fontId="30" fillId="0" borderId="0">
      <protection locked="0"/>
    </xf>
    <xf numFmtId="177" fontId="59" fillId="0" borderId="0">
      <protection locked="0"/>
    </xf>
    <xf numFmtId="9" fontId="0" fillId="0" borderId="0" applyFont="0" applyFill="0" applyBorder="0" applyAlignment="0" applyProtection="0">
      <alignment vertical="center"/>
    </xf>
    <xf numFmtId="0" fontId="32" fillId="10" borderId="0" applyNumberFormat="0" applyBorder="0" applyAlignment="0" applyProtection="0">
      <alignment vertical="center"/>
    </xf>
    <xf numFmtId="0" fontId="71" fillId="0" borderId="24">
      <alignment horizontal="left"/>
    </xf>
    <xf numFmtId="177" fontId="30" fillId="0" borderId="0">
      <protection locked="0"/>
    </xf>
    <xf numFmtId="0" fontId="32" fillId="10" borderId="0" applyNumberFormat="0" applyBorder="0" applyAlignment="0" applyProtection="0">
      <alignment vertical="center"/>
    </xf>
    <xf numFmtId="0" fontId="71" fillId="0" borderId="24">
      <alignment horizontal="left"/>
    </xf>
    <xf numFmtId="177" fontId="30" fillId="0" borderId="0">
      <protection locked="0"/>
    </xf>
    <xf numFmtId="177" fontId="30" fillId="0" borderId="0">
      <protection locked="0"/>
    </xf>
    <xf numFmtId="0" fontId="27" fillId="3" borderId="0" applyNumberFormat="0" applyBorder="0" applyAlignment="0" applyProtection="0">
      <alignment vertical="center"/>
    </xf>
    <xf numFmtId="177" fontId="34" fillId="0" borderId="0">
      <protection locked="0"/>
    </xf>
    <xf numFmtId="177" fontId="34" fillId="0" borderId="0">
      <protection locked="0"/>
    </xf>
    <xf numFmtId="177" fontId="34" fillId="0" borderId="0">
      <protection locked="0"/>
    </xf>
    <xf numFmtId="177" fontId="34" fillId="0" borderId="0">
      <protection locked="0"/>
    </xf>
    <xf numFmtId="0" fontId="38" fillId="3" borderId="0" applyNumberFormat="0" applyBorder="0" applyAlignment="0" applyProtection="0"/>
    <xf numFmtId="177" fontId="34" fillId="0" borderId="0">
      <protection locked="0"/>
    </xf>
    <xf numFmtId="0" fontId="27" fillId="3" borderId="0" applyNumberFormat="0" applyBorder="0" applyAlignment="0" applyProtection="0">
      <alignment vertical="center"/>
    </xf>
    <xf numFmtId="0" fontId="25" fillId="38" borderId="0" applyNumberFormat="0" applyBorder="0" applyAlignment="0" applyProtection="0">
      <alignment vertical="center"/>
    </xf>
    <xf numFmtId="0" fontId="48" fillId="5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177" fontId="34" fillId="0" borderId="0">
      <protection locked="0"/>
    </xf>
    <xf numFmtId="0" fontId="32" fillId="18"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25" fillId="23" borderId="0" applyNumberFormat="0" applyBorder="0" applyAlignment="0" applyProtection="0">
      <alignment vertical="center"/>
    </xf>
    <xf numFmtId="177" fontId="34" fillId="0" borderId="0">
      <protection locked="0"/>
    </xf>
    <xf numFmtId="0" fontId="51" fillId="0" borderId="0"/>
    <xf numFmtId="177" fontId="34" fillId="0" borderId="0">
      <protection locked="0"/>
    </xf>
    <xf numFmtId="0" fontId="32" fillId="18"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25" fillId="39"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0" fontId="25" fillId="38" borderId="0" applyNumberFormat="0" applyBorder="0" applyAlignment="0" applyProtection="0">
      <alignment vertical="center"/>
    </xf>
    <xf numFmtId="0" fontId="32" fillId="18" borderId="0" applyNumberFormat="0" applyBorder="0" applyAlignment="0" applyProtection="0">
      <alignment vertical="center"/>
    </xf>
    <xf numFmtId="0" fontId="38" fillId="3" borderId="0" applyNumberFormat="0" applyBorder="0" applyAlignment="0" applyProtection="0"/>
    <xf numFmtId="0" fontId="25" fillId="8" borderId="0" applyNumberFormat="0" applyBorder="0" applyAlignment="0" applyProtection="0">
      <alignment vertical="center"/>
    </xf>
    <xf numFmtId="0" fontId="38" fillId="3" borderId="0" applyNumberFormat="0" applyBorder="0" applyAlignment="0" applyProtection="0"/>
    <xf numFmtId="177" fontId="34"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37"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39" borderId="0" applyNumberFormat="0" applyBorder="0" applyAlignment="0" applyProtection="0">
      <alignment vertical="center"/>
    </xf>
    <xf numFmtId="177" fontId="34" fillId="0" borderId="0">
      <protection locked="0"/>
    </xf>
    <xf numFmtId="177" fontId="30" fillId="0" borderId="0">
      <protection locked="0"/>
    </xf>
    <xf numFmtId="0" fontId="25" fillId="14" borderId="0" applyNumberFormat="0" applyBorder="0" applyAlignment="0" applyProtection="0">
      <alignment vertical="center"/>
    </xf>
    <xf numFmtId="0" fontId="25" fillId="8" borderId="0" applyNumberFormat="0" applyBorder="0" applyAlignment="0" applyProtection="0">
      <alignment vertical="center"/>
    </xf>
    <xf numFmtId="177" fontId="30" fillId="0" borderId="0">
      <protection locked="0"/>
    </xf>
    <xf numFmtId="0" fontId="1" fillId="0" borderId="0"/>
    <xf numFmtId="0" fontId="25" fillId="8" borderId="0" applyNumberFormat="0" applyBorder="0" applyAlignment="0" applyProtection="0">
      <alignment vertical="center"/>
    </xf>
    <xf numFmtId="177" fontId="30" fillId="0" borderId="0">
      <protection locked="0"/>
    </xf>
    <xf numFmtId="0" fontId="25"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0" fillId="0" borderId="0"/>
    <xf numFmtId="0" fontId="25" fillId="8" borderId="0" applyNumberFormat="0" applyBorder="0" applyAlignment="0" applyProtection="0">
      <alignment vertical="center"/>
    </xf>
    <xf numFmtId="0" fontId="27" fillId="3" borderId="0" applyNumberFormat="0" applyBorder="0" applyAlignment="0" applyProtection="0">
      <alignment vertical="center"/>
    </xf>
    <xf numFmtId="177" fontId="49" fillId="0" borderId="0">
      <protection locked="0"/>
    </xf>
    <xf numFmtId="177" fontId="49" fillId="0" borderId="0">
      <protection locked="0"/>
    </xf>
    <xf numFmtId="177" fontId="49" fillId="0" borderId="0">
      <protection locked="0"/>
    </xf>
    <xf numFmtId="177" fontId="34" fillId="0" borderId="0">
      <protection locked="0"/>
    </xf>
    <xf numFmtId="177" fontId="49" fillId="0" borderId="0">
      <protection locked="0"/>
    </xf>
    <xf numFmtId="0" fontId="25" fillId="8" borderId="0" applyNumberFormat="0" applyBorder="0" applyAlignment="0" applyProtection="0">
      <alignment vertical="center"/>
    </xf>
    <xf numFmtId="0" fontId="28" fillId="36" borderId="0" applyNumberFormat="0" applyBorder="0" applyAlignment="0" applyProtection="0"/>
    <xf numFmtId="0" fontId="27" fillId="3" borderId="0" applyNumberFormat="0" applyBorder="0" applyAlignment="0" applyProtection="0">
      <alignment vertical="center"/>
    </xf>
    <xf numFmtId="177" fontId="59" fillId="0" borderId="0">
      <protection locked="0"/>
    </xf>
    <xf numFmtId="0" fontId="27" fillId="3" borderId="0" applyNumberFormat="0" applyBorder="0" applyAlignment="0" applyProtection="0">
      <alignment vertical="center"/>
    </xf>
    <xf numFmtId="177" fontId="59" fillId="0" borderId="0">
      <protection locked="0"/>
    </xf>
    <xf numFmtId="0" fontId="25" fillId="8" borderId="0" applyNumberFormat="0" applyBorder="0" applyAlignment="0" applyProtection="0">
      <alignment vertical="center"/>
    </xf>
    <xf numFmtId="0" fontId="28" fillId="36" borderId="0" applyNumberFormat="0" applyBorder="0" applyAlignment="0" applyProtection="0"/>
    <xf numFmtId="0" fontId="27" fillId="8" borderId="0" applyNumberFormat="0" applyBorder="0" applyAlignment="0" applyProtection="0">
      <alignment vertical="center"/>
    </xf>
    <xf numFmtId="0" fontId="80" fillId="3" borderId="0" applyNumberFormat="0" applyBorder="0" applyAlignment="0" applyProtection="0">
      <alignment vertical="center"/>
    </xf>
    <xf numFmtId="177" fontId="59" fillId="0" borderId="0">
      <protection locked="0"/>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8" fillId="14" borderId="0" applyNumberFormat="0" applyBorder="0" applyAlignment="0" applyProtection="0"/>
    <xf numFmtId="0" fontId="43" fillId="37" borderId="0" applyNumberFormat="0" applyBorder="0" applyAlignment="0" applyProtection="0"/>
    <xf numFmtId="0" fontId="25" fillId="39" borderId="0" applyNumberFormat="0" applyBorder="0" applyAlignment="0" applyProtection="0">
      <alignment vertical="center"/>
    </xf>
    <xf numFmtId="0" fontId="25" fillId="37" borderId="0" applyNumberFormat="0" applyBorder="0" applyAlignment="0" applyProtection="0">
      <alignment vertical="center"/>
    </xf>
    <xf numFmtId="0" fontId="27" fillId="8" borderId="0" applyNumberFormat="0" applyBorder="0" applyAlignment="0" applyProtection="0">
      <alignment vertical="center"/>
    </xf>
    <xf numFmtId="0" fontId="43" fillId="37" borderId="0" applyNumberFormat="0" applyBorder="0" applyAlignment="0" applyProtection="0"/>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32" fillId="18" borderId="0" applyNumberFormat="0" applyBorder="0" applyAlignment="0" applyProtection="0">
      <alignment vertical="center"/>
    </xf>
    <xf numFmtId="0" fontId="27" fillId="3" borderId="0" applyNumberFormat="0" applyBorder="0" applyAlignment="0" applyProtection="0">
      <alignment vertical="center"/>
    </xf>
    <xf numFmtId="0" fontId="25" fillId="35"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0" fontId="25" fillId="38" borderId="0" applyNumberFormat="0" applyBorder="0" applyAlignment="0" applyProtection="0">
      <alignment vertical="center"/>
    </xf>
    <xf numFmtId="0" fontId="25" fillId="3" borderId="0" applyNumberFormat="0" applyBorder="0" applyAlignment="0" applyProtection="0">
      <alignment vertical="center"/>
    </xf>
    <xf numFmtId="177" fontId="34" fillId="0" borderId="0">
      <protection locked="0"/>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5" fillId="38" borderId="0" applyNumberFormat="0" applyBorder="0" applyAlignment="0" applyProtection="0">
      <alignment vertical="center"/>
    </xf>
    <xf numFmtId="0" fontId="25" fillId="3" borderId="0" applyNumberFormat="0" applyBorder="0" applyAlignment="0" applyProtection="0">
      <alignment vertical="center"/>
    </xf>
    <xf numFmtId="0" fontId="48" fillId="53" borderId="0" applyNumberFormat="0" applyBorder="0" applyAlignment="0" applyProtection="0">
      <alignment vertical="center"/>
    </xf>
    <xf numFmtId="0" fontId="27" fillId="3" borderId="0" applyNumberFormat="0" applyBorder="0" applyAlignment="0" applyProtection="0">
      <alignment vertical="center"/>
    </xf>
    <xf numFmtId="9" fontId="0" fillId="0" borderId="0" applyFont="0" applyFill="0" applyBorder="0" applyAlignment="0" applyProtection="0">
      <alignment vertical="center"/>
    </xf>
    <xf numFmtId="177" fontId="59" fillId="0" borderId="0">
      <protection locked="0"/>
    </xf>
    <xf numFmtId="0" fontId="25" fillId="23"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5" borderId="0" applyNumberFormat="0" applyBorder="0" applyAlignment="0" applyProtection="0">
      <alignment vertical="center"/>
    </xf>
    <xf numFmtId="0" fontId="27" fillId="3"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32" fillId="10" borderId="0" applyNumberFormat="0" applyBorder="0" applyAlignment="0" applyProtection="0">
      <alignment vertical="center"/>
    </xf>
    <xf numFmtId="0" fontId="25" fillId="39" borderId="0" applyNumberFormat="0" applyBorder="0" applyAlignment="0" applyProtection="0">
      <alignment vertical="center"/>
    </xf>
    <xf numFmtId="0" fontId="25" fillId="23" borderId="0" applyNumberFormat="0" applyBorder="0" applyAlignment="0" applyProtection="0">
      <alignment vertical="center"/>
    </xf>
    <xf numFmtId="0" fontId="25" fillId="35" borderId="0" applyNumberFormat="0" applyBorder="0" applyAlignment="0" applyProtection="0">
      <alignment vertical="center"/>
    </xf>
    <xf numFmtId="0" fontId="25" fillId="8" borderId="0" applyNumberFormat="0" applyBorder="0" applyAlignment="0" applyProtection="0">
      <alignment vertical="center"/>
    </xf>
    <xf numFmtId="0" fontId="25" fillId="39"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1" fillId="38" borderId="29" applyNumberFormat="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38" borderId="0" applyNumberFormat="0" applyBorder="0" applyAlignment="0" applyProtection="0">
      <alignment vertical="center"/>
    </xf>
    <xf numFmtId="0" fontId="32" fillId="4" borderId="0" applyNumberFormat="0" applyBorder="0" applyAlignment="0" applyProtection="0">
      <alignment vertical="center"/>
    </xf>
    <xf numFmtId="0" fontId="41" fillId="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48" fillId="38" borderId="0" applyNumberFormat="0" applyBorder="0" applyAlignment="0" applyProtection="0">
      <alignment vertical="center"/>
    </xf>
    <xf numFmtId="0" fontId="41" fillId="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14" borderId="0" applyNumberFormat="0" applyBorder="0" applyAlignment="0" applyProtection="0">
      <alignment vertical="center"/>
    </xf>
    <xf numFmtId="0" fontId="32" fillId="4" borderId="0" applyNumberFormat="0" applyBorder="0" applyAlignment="0" applyProtection="0">
      <alignment vertical="center"/>
    </xf>
    <xf numFmtId="0" fontId="41" fillId="8"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8" fillId="3" borderId="0" applyNumberFormat="0" applyBorder="0" applyAlignment="0" applyProtection="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8" fillId="3" borderId="0" applyNumberFormat="0" applyBorder="0" applyAlignment="0" applyProtection="0"/>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5" fillId="37" borderId="0" applyNumberFormat="0" applyBorder="0" applyAlignment="0" applyProtection="0">
      <alignment vertical="center"/>
    </xf>
    <xf numFmtId="0" fontId="25" fillId="30"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7" fillId="3"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7" fillId="3" borderId="0" applyNumberFormat="0" applyBorder="0" applyAlignment="0" applyProtection="0">
      <alignment vertical="center"/>
    </xf>
    <xf numFmtId="0" fontId="43" fillId="37" borderId="0" applyNumberFormat="0" applyBorder="0" applyAlignment="0" applyProtection="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5" fillId="24" borderId="0" applyNumberFormat="0" applyBorder="0" applyAlignment="0" applyProtection="0">
      <alignment vertical="center"/>
    </xf>
    <xf numFmtId="0" fontId="25" fillId="39"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25" fillId="39" borderId="0" applyNumberFormat="0" applyBorder="0" applyAlignment="0" applyProtection="0">
      <alignment vertical="center"/>
    </xf>
    <xf numFmtId="0" fontId="25" fillId="37" borderId="0" applyNumberFormat="0" applyBorder="0" applyAlignment="0" applyProtection="0">
      <alignment vertical="center"/>
    </xf>
    <xf numFmtId="0" fontId="27" fillId="3" borderId="0" applyNumberFormat="0" applyBorder="0" applyAlignment="0" applyProtection="0">
      <alignment vertical="center"/>
    </xf>
    <xf numFmtId="0" fontId="25" fillId="39" borderId="0" applyNumberFormat="0" applyBorder="0" applyAlignment="0" applyProtection="0">
      <alignment vertical="center"/>
    </xf>
    <xf numFmtId="0" fontId="38" fillId="3" borderId="0" applyNumberFormat="0" applyBorder="0" applyAlignment="0" applyProtection="0"/>
    <xf numFmtId="0" fontId="25" fillId="23" borderId="0" applyNumberFormat="0" applyBorder="0" applyAlignment="0" applyProtection="0">
      <alignment vertical="center"/>
    </xf>
    <xf numFmtId="0" fontId="27" fillId="3" borderId="0" applyNumberFormat="0" applyBorder="0" applyAlignment="0" applyProtection="0">
      <alignment vertical="center"/>
    </xf>
    <xf numFmtId="0" fontId="25"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25" fillId="35" borderId="0" applyNumberFormat="0" applyBorder="0" applyAlignment="0" applyProtection="0">
      <alignment vertical="center"/>
    </xf>
    <xf numFmtId="0" fontId="27" fillId="3" borderId="0" applyNumberFormat="0" applyBorder="0" applyAlignment="0" applyProtection="0">
      <alignment vertical="center"/>
    </xf>
    <xf numFmtId="0" fontId="25" fillId="18" borderId="0" applyNumberFormat="0" applyBorder="0" applyAlignment="0" applyProtection="0">
      <alignment vertical="center"/>
    </xf>
    <xf numFmtId="0" fontId="25" fillId="3" borderId="0" applyNumberFormat="0" applyBorder="0" applyAlignment="0" applyProtection="0">
      <alignment vertical="center"/>
    </xf>
    <xf numFmtId="0" fontId="27" fillId="3" borderId="0" applyNumberFormat="0" applyBorder="0" applyAlignment="0" applyProtection="0">
      <alignment vertical="center"/>
    </xf>
    <xf numFmtId="0" fontId="25" fillId="3" borderId="0" applyNumberFormat="0" applyBorder="0" applyAlignment="0" applyProtection="0">
      <alignment vertical="center"/>
    </xf>
    <xf numFmtId="0" fontId="25" fillId="53" borderId="0" applyNumberFormat="0" applyBorder="0" applyAlignment="0" applyProtection="0">
      <alignment vertical="center"/>
    </xf>
    <xf numFmtId="0" fontId="27" fillId="3" borderId="0" applyNumberFormat="0" applyBorder="0" applyAlignment="0" applyProtection="0">
      <alignment vertical="center"/>
    </xf>
    <xf numFmtId="0" fontId="25" fillId="3" borderId="0" applyNumberFormat="0" applyBorder="0" applyAlignment="0" applyProtection="0">
      <alignment vertical="center"/>
    </xf>
    <xf numFmtId="0" fontId="67" fillId="3" borderId="0" applyNumberFormat="0" applyBorder="0" applyAlignment="0" applyProtection="0">
      <alignment vertical="center"/>
    </xf>
    <xf numFmtId="0" fontId="25" fillId="3" borderId="0" applyNumberFormat="0" applyBorder="0" applyAlignment="0" applyProtection="0">
      <alignment vertical="center"/>
    </xf>
    <xf numFmtId="0" fontId="41" fillId="8" borderId="0" applyNumberFormat="0" applyBorder="0" applyAlignment="0" applyProtection="0">
      <alignment vertical="center"/>
    </xf>
    <xf numFmtId="0" fontId="27" fillId="3" borderId="0" applyNumberFormat="0" applyBorder="0" applyAlignment="0" applyProtection="0">
      <alignment vertical="center"/>
    </xf>
    <xf numFmtId="0" fontId="25"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5" fillId="27" borderId="0" applyNumberFormat="0" applyBorder="0" applyAlignment="0" applyProtection="0">
      <alignment vertical="center"/>
    </xf>
    <xf numFmtId="0" fontId="25" fillId="3" borderId="0" applyNumberFormat="0" applyBorder="0" applyAlignment="0" applyProtection="0">
      <alignment vertical="center"/>
    </xf>
    <xf numFmtId="9" fontId="0" fillId="0" borderId="0" applyFon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25" fillId="2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7" fillId="3" borderId="0" applyNumberFormat="0" applyBorder="0" applyAlignment="0" applyProtection="0">
      <alignment vertical="center"/>
    </xf>
    <xf numFmtId="0" fontId="25"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5" fillId="14" borderId="0" applyNumberFormat="0" applyBorder="0" applyAlignment="0" applyProtection="0">
      <alignment vertical="center"/>
    </xf>
    <xf numFmtId="0" fontId="25" fillId="3" borderId="0" applyNumberFormat="0" applyBorder="0" applyAlignment="0" applyProtection="0">
      <alignment vertical="center"/>
    </xf>
    <xf numFmtId="0" fontId="27" fillId="3" borderId="0" applyNumberFormat="0" applyBorder="0" applyAlignment="0" applyProtection="0">
      <alignment vertical="center"/>
    </xf>
    <xf numFmtId="0" fontId="25" fillId="14" borderId="0" applyNumberFormat="0" applyBorder="0" applyAlignment="0" applyProtection="0">
      <alignment vertical="center"/>
    </xf>
    <xf numFmtId="0" fontId="25"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38"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27" borderId="0" applyNumberFormat="0" applyBorder="0" applyAlignment="0" applyProtection="0">
      <alignment vertical="center"/>
    </xf>
    <xf numFmtId="0" fontId="27" fillId="3" borderId="0" applyNumberFormat="0" applyBorder="0" applyAlignment="0" applyProtection="0">
      <alignment vertical="center"/>
    </xf>
    <xf numFmtId="0" fontId="25" fillId="3"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0" fontId="25" fillId="3" borderId="0" applyNumberFormat="0" applyBorder="0" applyAlignment="0" applyProtection="0">
      <alignment vertical="center"/>
    </xf>
    <xf numFmtId="0" fontId="39" fillId="3" borderId="0" applyNumberFormat="0" applyBorder="0" applyAlignment="0" applyProtection="0">
      <alignment vertical="center"/>
    </xf>
    <xf numFmtId="0" fontId="25" fillId="3" borderId="0" applyNumberFormat="0" applyBorder="0" applyAlignment="0" applyProtection="0">
      <alignment vertical="center"/>
    </xf>
    <xf numFmtId="0" fontId="25" fillId="38" borderId="0" applyNumberFormat="0" applyBorder="0" applyAlignment="0" applyProtection="0">
      <alignment vertical="center"/>
    </xf>
    <xf numFmtId="0" fontId="27" fillId="3" borderId="0" applyNumberFormat="0" applyBorder="0" applyAlignment="0" applyProtection="0">
      <alignment vertical="center"/>
    </xf>
    <xf numFmtId="177" fontId="49" fillId="0" borderId="0">
      <protection locked="0"/>
    </xf>
    <xf numFmtId="0" fontId="25" fillId="23" borderId="0" applyNumberFormat="0" applyBorder="0" applyAlignment="0" applyProtection="0">
      <alignment vertical="center"/>
    </xf>
    <xf numFmtId="0" fontId="25" fillId="35" borderId="0" applyNumberFormat="0" applyBorder="0" applyAlignment="0" applyProtection="0">
      <alignment vertical="center"/>
    </xf>
    <xf numFmtId="0" fontId="27" fillId="3" borderId="0" applyNumberFormat="0" applyBorder="0" applyAlignment="0" applyProtection="0">
      <alignment vertical="center"/>
    </xf>
    <xf numFmtId="0" fontId="25" fillId="23" borderId="0" applyNumberFormat="0" applyBorder="0" applyAlignment="0" applyProtection="0">
      <alignment vertical="center"/>
    </xf>
    <xf numFmtId="0" fontId="25" fillId="8" borderId="0" applyNumberFormat="0" applyBorder="0" applyAlignment="0" applyProtection="0">
      <alignment vertical="center"/>
    </xf>
    <xf numFmtId="0" fontId="25" fillId="23" borderId="0" applyNumberFormat="0" applyBorder="0" applyAlignment="0" applyProtection="0">
      <alignment vertical="center"/>
    </xf>
    <xf numFmtId="0" fontId="25" fillId="27" borderId="0" applyNumberFormat="0" applyBorder="0" applyAlignment="0" applyProtection="0">
      <alignment vertical="center"/>
    </xf>
    <xf numFmtId="0" fontId="28" fillId="43" borderId="0" applyNumberFormat="0" applyBorder="0" applyAlignment="0" applyProtection="0"/>
    <xf numFmtId="0" fontId="27" fillId="3" borderId="0" applyNumberFormat="0" applyBorder="0" applyAlignment="0" applyProtection="0">
      <alignment vertical="center"/>
    </xf>
    <xf numFmtId="0" fontId="25" fillId="23" borderId="0" applyNumberFormat="0" applyBorder="0" applyAlignment="0" applyProtection="0">
      <alignment vertical="center"/>
    </xf>
    <xf numFmtId="0" fontId="27" fillId="3" borderId="0" applyNumberFormat="0" applyBorder="0" applyAlignment="0" applyProtection="0">
      <alignment vertical="center"/>
    </xf>
    <xf numFmtId="177" fontId="59" fillId="0" borderId="0">
      <protection locked="0"/>
    </xf>
    <xf numFmtId="0" fontId="25" fillId="23" borderId="0" applyNumberFormat="0" applyBorder="0" applyAlignment="0" applyProtection="0">
      <alignment vertical="center"/>
    </xf>
    <xf numFmtId="0" fontId="25" fillId="27" borderId="0" applyNumberFormat="0" applyBorder="0" applyAlignment="0" applyProtection="0">
      <alignment vertical="center"/>
    </xf>
    <xf numFmtId="0" fontId="27" fillId="3" borderId="0" applyNumberFormat="0" applyBorder="0" applyAlignment="0" applyProtection="0">
      <alignment vertical="center"/>
    </xf>
    <xf numFmtId="0" fontId="25" fillId="38" borderId="0" applyNumberFormat="0" applyBorder="0" applyAlignment="0" applyProtection="0">
      <alignment vertical="center"/>
    </xf>
    <xf numFmtId="0" fontId="25" fillId="23" borderId="0" applyNumberFormat="0" applyBorder="0" applyAlignment="0" applyProtection="0">
      <alignment vertical="center"/>
    </xf>
    <xf numFmtId="0" fontId="28" fillId="13" borderId="0" applyNumberFormat="0" applyBorder="0" applyAlignment="0" applyProtection="0"/>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8" borderId="0" applyNumberFormat="0" applyBorder="0" applyAlignment="0" applyProtection="0">
      <alignment vertical="center"/>
    </xf>
    <xf numFmtId="0" fontId="25" fillId="14" borderId="0" applyNumberFormat="0" applyBorder="0" applyAlignment="0" applyProtection="0">
      <alignment vertical="center"/>
    </xf>
    <xf numFmtId="0" fontId="25" fillId="23" borderId="0" applyNumberFormat="0" applyBorder="0" applyAlignment="0" applyProtection="0">
      <alignment vertical="center"/>
    </xf>
    <xf numFmtId="0" fontId="28" fillId="4" borderId="0" applyNumberFormat="0" applyBorder="0" applyAlignment="0" applyProtection="0"/>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8" fillId="4" borderId="0" applyNumberFormat="0" applyBorder="0" applyAlignment="0" applyProtection="0"/>
    <xf numFmtId="0" fontId="53" fillId="0" borderId="0" applyNumberFormat="0" applyFill="0" applyBorder="0" applyAlignment="0" applyProtection="0">
      <alignment vertical="center"/>
    </xf>
    <xf numFmtId="0" fontId="25" fillId="23" borderId="0" applyNumberFormat="0" applyBorder="0" applyAlignment="0" applyProtection="0">
      <alignment vertical="center"/>
    </xf>
    <xf numFmtId="177" fontId="34" fillId="0" borderId="0">
      <protection locked="0"/>
    </xf>
    <xf numFmtId="0" fontId="38" fillId="3" borderId="0" applyNumberFormat="0" applyBorder="0" applyAlignment="0" applyProtection="0"/>
    <xf numFmtId="0" fontId="25" fillId="23" borderId="0" applyNumberFormat="0" applyBorder="0" applyAlignment="0" applyProtection="0">
      <alignment vertical="center"/>
    </xf>
    <xf numFmtId="0" fontId="38" fillId="3" borderId="0" applyNumberFormat="0" applyBorder="0" applyAlignment="0" applyProtection="0"/>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7" fillId="3" borderId="0" applyNumberFormat="0" applyBorder="0" applyAlignment="0" applyProtection="0">
      <alignment vertical="center"/>
    </xf>
    <xf numFmtId="0" fontId="28" fillId="43" borderId="0" applyNumberFormat="0" applyBorder="0" applyAlignment="0" applyProtection="0"/>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5" borderId="0" applyNumberFormat="0" applyBorder="0" applyAlignment="0" applyProtection="0">
      <alignment vertical="center"/>
    </xf>
    <xf numFmtId="0" fontId="25" fillId="23" borderId="0" applyNumberFormat="0" applyBorder="0" applyAlignment="0" applyProtection="0">
      <alignment vertical="center"/>
    </xf>
    <xf numFmtId="177" fontId="49" fillId="0" borderId="0">
      <protection locked="0"/>
    </xf>
    <xf numFmtId="177" fontId="49" fillId="0" borderId="0">
      <protection locked="0"/>
    </xf>
    <xf numFmtId="0" fontId="25" fillId="5"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8" borderId="0" applyNumberFormat="0" applyBorder="0" applyAlignment="0" applyProtection="0">
      <alignment vertical="center"/>
    </xf>
    <xf numFmtId="0" fontId="25" fillId="23" borderId="0" applyNumberFormat="0" applyBorder="0" applyAlignment="0" applyProtection="0">
      <alignment vertical="center"/>
    </xf>
    <xf numFmtId="0" fontId="25" fillId="8" borderId="0" applyNumberFormat="0" applyBorder="0" applyAlignment="0" applyProtection="0">
      <alignment vertical="center"/>
    </xf>
    <xf numFmtId="0" fontId="27" fillId="3" borderId="0" applyNumberFormat="0" applyBorder="0" applyAlignment="0" applyProtection="0">
      <alignment vertical="center"/>
    </xf>
    <xf numFmtId="0" fontId="25" fillId="35" borderId="0" applyNumberFormat="0" applyBorder="0" applyAlignment="0" applyProtection="0">
      <alignment vertical="center"/>
    </xf>
    <xf numFmtId="0" fontId="41" fillId="3" borderId="0" applyNumberFormat="0" applyBorder="0" applyAlignment="0" applyProtection="0">
      <alignment vertical="center"/>
    </xf>
    <xf numFmtId="0" fontId="27" fillId="3" borderId="0" applyNumberFormat="0" applyBorder="0" applyAlignment="0" applyProtection="0">
      <alignment vertical="center"/>
    </xf>
    <xf numFmtId="0" fontId="25" fillId="8" borderId="0" applyNumberFormat="0" applyBorder="0" applyAlignment="0" applyProtection="0">
      <alignment vertical="center"/>
    </xf>
    <xf numFmtId="0" fontId="39" fillId="3" borderId="0" applyNumberFormat="0" applyBorder="0" applyAlignment="0" applyProtection="0">
      <alignment vertical="center"/>
    </xf>
    <xf numFmtId="0" fontId="25" fillId="8" borderId="0" applyNumberFormat="0" applyBorder="0" applyAlignment="0" applyProtection="0">
      <alignment vertical="center"/>
    </xf>
    <xf numFmtId="0" fontId="27" fillId="3" borderId="0" applyNumberFormat="0" applyBorder="0" applyAlignment="0" applyProtection="0">
      <alignment vertical="center"/>
    </xf>
    <xf numFmtId="0" fontId="25" fillId="8" borderId="0" applyNumberFormat="0" applyBorder="0" applyAlignment="0" applyProtection="0">
      <alignment vertical="center"/>
    </xf>
    <xf numFmtId="0" fontId="25" fillId="14"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7"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3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39" borderId="0" applyNumberFormat="0" applyBorder="0" applyAlignment="0" applyProtection="0">
      <alignment vertical="center"/>
    </xf>
    <xf numFmtId="0" fontId="39" fillId="3" borderId="0" applyNumberFormat="0" applyBorder="0" applyAlignment="0" applyProtection="0">
      <alignment vertical="center"/>
    </xf>
    <xf numFmtId="0" fontId="25" fillId="39" borderId="0" applyNumberFormat="0" applyBorder="0" applyAlignment="0" applyProtection="0">
      <alignment vertical="center"/>
    </xf>
    <xf numFmtId="0" fontId="39" fillId="3" borderId="0" applyNumberFormat="0" applyBorder="0" applyAlignment="0" applyProtection="0">
      <alignment vertical="center"/>
    </xf>
    <xf numFmtId="0" fontId="25" fillId="24" borderId="0" applyNumberFormat="0" applyBorder="0" applyAlignment="0" applyProtection="0">
      <alignment vertical="center"/>
    </xf>
    <xf numFmtId="177" fontId="34" fillId="0" borderId="0">
      <protection locked="0"/>
    </xf>
    <xf numFmtId="177" fontId="34" fillId="0" borderId="0">
      <protection locked="0"/>
    </xf>
    <xf numFmtId="0" fontId="25" fillId="24" borderId="0" applyNumberFormat="0" applyBorder="0" applyAlignment="0" applyProtection="0">
      <alignment vertical="center"/>
    </xf>
    <xf numFmtId="0" fontId="25" fillId="5" borderId="0" applyNumberFormat="0" applyBorder="0" applyAlignment="0" applyProtection="0">
      <alignment vertical="center"/>
    </xf>
    <xf numFmtId="0" fontId="25" fillId="1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38" borderId="0" applyNumberFormat="0" applyBorder="0" applyAlignment="0" applyProtection="0">
      <alignment vertical="center"/>
    </xf>
    <xf numFmtId="0" fontId="25" fillId="24" borderId="0" applyNumberFormat="0" applyBorder="0" applyAlignment="0" applyProtection="0">
      <alignment vertical="center"/>
    </xf>
    <xf numFmtId="0" fontId="38" fillId="3" borderId="0" applyNumberFormat="0" applyBorder="0" applyAlignment="0" applyProtection="0"/>
    <xf numFmtId="177" fontId="49" fillId="0" borderId="0">
      <protection locked="0"/>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7" fillId="3"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5"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24"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2" fillId="30"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7" fillId="3"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7" fillId="3" borderId="0" applyNumberFormat="0" applyBorder="0" applyAlignment="0" applyProtection="0">
      <alignment vertical="center"/>
    </xf>
    <xf numFmtId="0" fontId="25" fillId="30" borderId="0" applyNumberFormat="0" applyBorder="0" applyAlignment="0" applyProtection="0">
      <alignment vertical="center"/>
    </xf>
    <xf numFmtId="0" fontId="25" fillId="24" borderId="0" applyNumberFormat="0" applyBorder="0" applyAlignment="0" applyProtection="0">
      <alignment vertical="center"/>
    </xf>
    <xf numFmtId="0" fontId="32" fillId="40"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7" fillId="3"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9" fontId="0" fillId="0" borderId="0" applyFont="0" applyFill="0" applyBorder="0" applyAlignment="0" applyProtection="0">
      <alignment vertical="center"/>
    </xf>
    <xf numFmtId="0" fontId="32" fillId="38"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38" borderId="0" applyNumberFormat="0" applyBorder="0" applyAlignment="0" applyProtection="0">
      <alignment vertical="center"/>
    </xf>
    <xf numFmtId="0" fontId="38" fillId="3" borderId="0" applyNumberFormat="0" applyBorder="0" applyAlignment="0" applyProtection="0"/>
    <xf numFmtId="0" fontId="32" fillId="4" borderId="0" applyNumberFormat="0" applyBorder="0" applyAlignment="0" applyProtection="0">
      <alignment vertical="center"/>
    </xf>
    <xf numFmtId="0" fontId="43" fillId="35" borderId="0" applyNumberFormat="0" applyBorder="0" applyAlignment="0" applyProtection="0"/>
    <xf numFmtId="0" fontId="28" fillId="36" borderId="0" applyNumberFormat="0" applyBorder="0" applyAlignment="0" applyProtection="0"/>
    <xf numFmtId="0" fontId="25" fillId="38" borderId="0" applyNumberFormat="0" applyBorder="0" applyAlignment="0" applyProtection="0">
      <alignment vertical="center"/>
    </xf>
    <xf numFmtId="0" fontId="41" fillId="3" borderId="0" applyNumberFormat="0" applyBorder="0" applyAlignment="0" applyProtection="0">
      <alignment vertical="center"/>
    </xf>
    <xf numFmtId="0" fontId="32" fillId="4"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43" fillId="35" borderId="0" applyNumberFormat="0" applyBorder="0" applyAlignment="0" applyProtection="0"/>
    <xf numFmtId="0" fontId="25" fillId="38" borderId="0" applyNumberFormat="0" applyBorder="0" applyAlignment="0" applyProtection="0">
      <alignment vertical="center"/>
    </xf>
    <xf numFmtId="0" fontId="41" fillId="3" borderId="0" applyNumberFormat="0" applyBorder="0" applyAlignment="0" applyProtection="0">
      <alignment vertical="center"/>
    </xf>
    <xf numFmtId="0" fontId="27" fillId="3" borderId="0" applyNumberFormat="0" applyBorder="0" applyAlignment="0" applyProtection="0">
      <alignment vertical="center"/>
    </xf>
    <xf numFmtId="0" fontId="32" fillId="4" borderId="0" applyNumberFormat="0" applyBorder="0" applyAlignment="0" applyProtection="0">
      <alignment vertical="center"/>
    </xf>
    <xf numFmtId="0" fontId="25" fillId="38" borderId="0" applyNumberFormat="0" applyBorder="0" applyAlignment="0" applyProtection="0">
      <alignment vertical="center"/>
    </xf>
    <xf numFmtId="0" fontId="41" fillId="3" borderId="0" applyNumberFormat="0" applyBorder="0" applyAlignment="0" applyProtection="0">
      <alignment vertical="center"/>
    </xf>
    <xf numFmtId="0" fontId="25" fillId="38" borderId="0" applyNumberFormat="0" applyBorder="0" applyAlignment="0" applyProtection="0">
      <alignment vertical="center"/>
    </xf>
    <xf numFmtId="0" fontId="38" fillId="3" borderId="0" applyNumberFormat="0" applyBorder="0" applyAlignment="0" applyProtection="0"/>
    <xf numFmtId="177" fontId="30" fillId="0" borderId="0">
      <protection locked="0"/>
    </xf>
    <xf numFmtId="0" fontId="25" fillId="38"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25" fillId="38" borderId="0" applyNumberFormat="0" applyBorder="0" applyAlignment="0" applyProtection="0">
      <alignment vertical="center"/>
    </xf>
    <xf numFmtId="177" fontId="59" fillId="0" borderId="0">
      <protection locked="0"/>
    </xf>
    <xf numFmtId="0" fontId="25" fillId="38" borderId="0" applyNumberFormat="0" applyBorder="0" applyAlignment="0" applyProtection="0">
      <alignment vertical="center"/>
    </xf>
    <xf numFmtId="0" fontId="27" fillId="3"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177" fontId="59" fillId="0" borderId="0">
      <protection locked="0"/>
    </xf>
    <xf numFmtId="0" fontId="25" fillId="38" borderId="0" applyNumberFormat="0" applyBorder="0" applyAlignment="0" applyProtection="0">
      <alignment vertical="center"/>
    </xf>
    <xf numFmtId="0" fontId="28" fillId="4" borderId="0" applyNumberFormat="0" applyBorder="0" applyAlignment="0" applyProtection="0"/>
    <xf numFmtId="0" fontId="25" fillId="38" borderId="0" applyNumberFormat="0" applyBorder="0" applyAlignment="0" applyProtection="0">
      <alignment vertical="center"/>
    </xf>
    <xf numFmtId="0" fontId="39" fillId="3" borderId="0" applyNumberFormat="0" applyBorder="0" applyAlignment="0" applyProtection="0">
      <alignment vertical="center"/>
    </xf>
    <xf numFmtId="0" fontId="25" fillId="38" borderId="0" applyNumberFormat="0" applyBorder="0" applyAlignment="0" applyProtection="0">
      <alignment vertical="center"/>
    </xf>
    <xf numFmtId="177" fontId="34" fillId="0" borderId="0">
      <protection locked="0"/>
    </xf>
    <xf numFmtId="0" fontId="25" fillId="38" borderId="0" applyNumberFormat="0" applyBorder="0" applyAlignment="0" applyProtection="0">
      <alignment vertical="center"/>
    </xf>
    <xf numFmtId="0" fontId="43" fillId="23" borderId="0" applyNumberFormat="0" applyBorder="0" applyAlignment="0" applyProtection="0"/>
    <xf numFmtId="0" fontId="25" fillId="38" borderId="0" applyNumberFormat="0" applyBorder="0" applyAlignment="0" applyProtection="0">
      <alignment vertical="center"/>
    </xf>
    <xf numFmtId="0" fontId="43" fillId="23" borderId="0" applyNumberFormat="0" applyBorder="0" applyAlignment="0" applyProtection="0"/>
    <xf numFmtId="0" fontId="25" fillId="38" borderId="0" applyNumberFormat="0" applyBorder="0" applyAlignment="0" applyProtection="0">
      <alignment vertical="center"/>
    </xf>
    <xf numFmtId="0" fontId="27" fillId="3" borderId="0" applyNumberFormat="0" applyBorder="0" applyAlignment="0" applyProtection="0">
      <alignment vertical="center"/>
    </xf>
    <xf numFmtId="0" fontId="43" fillId="23" borderId="0" applyNumberFormat="0" applyBorder="0" applyAlignment="0" applyProtection="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177" fontId="34" fillId="0" borderId="0">
      <protection locked="0"/>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38" fillId="3" borderId="0" applyNumberFormat="0" applyBorder="0" applyAlignment="0" applyProtection="0"/>
    <xf numFmtId="37" fontId="91" fillId="0" borderId="0"/>
    <xf numFmtId="0" fontId="25" fillId="38" borderId="0" applyNumberFormat="0" applyBorder="0" applyAlignment="0" applyProtection="0">
      <alignment vertical="center"/>
    </xf>
    <xf numFmtId="0" fontId="38" fillId="3" borderId="0" applyNumberFormat="0" applyBorder="0" applyAlignment="0" applyProtection="0"/>
    <xf numFmtId="37" fontId="91" fillId="0" borderId="0"/>
    <xf numFmtId="0" fontId="25" fillId="38" borderId="0" applyNumberFormat="0" applyBorder="0" applyAlignment="0" applyProtection="0">
      <alignment vertical="center"/>
    </xf>
    <xf numFmtId="0" fontId="38" fillId="3" borderId="0" applyNumberFormat="0" applyBorder="0" applyAlignment="0" applyProtection="0"/>
    <xf numFmtId="0" fontId="25" fillId="38"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32" fillId="40" borderId="0" applyNumberFormat="0" applyBorder="0" applyAlignment="0" applyProtection="0">
      <alignment vertical="center"/>
    </xf>
    <xf numFmtId="0" fontId="41"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23" borderId="0" applyNumberFormat="0" applyBorder="0" applyAlignment="0" applyProtection="0">
      <alignment vertical="center"/>
    </xf>
    <xf numFmtId="0" fontId="27" fillId="3" borderId="0" applyNumberFormat="0" applyBorder="0" applyAlignment="0" applyProtection="0">
      <alignment vertical="center"/>
    </xf>
    <xf numFmtId="0" fontId="25" fillId="23" borderId="0" applyNumberFormat="0" applyBorder="0" applyAlignment="0" applyProtection="0">
      <alignment vertical="center"/>
    </xf>
    <xf numFmtId="0" fontId="27" fillId="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7" fillId="3" borderId="0" applyNumberFormat="0" applyBorder="0" applyAlignment="0" applyProtection="0">
      <alignment vertical="center"/>
    </xf>
    <xf numFmtId="0" fontId="25" fillId="23" borderId="0" applyNumberFormat="0" applyBorder="0" applyAlignment="0" applyProtection="0">
      <alignment vertical="center"/>
    </xf>
    <xf numFmtId="0" fontId="25" fillId="8" borderId="0" applyNumberFormat="0" applyBorder="0" applyAlignment="0" applyProtection="0">
      <alignment vertical="center"/>
    </xf>
    <xf numFmtId="183" fontId="84" fillId="0" borderId="0"/>
    <xf numFmtId="0" fontId="25" fillId="8" borderId="0" applyNumberFormat="0" applyBorder="0" applyAlignment="0" applyProtection="0">
      <alignment vertical="center"/>
    </xf>
    <xf numFmtId="0" fontId="27" fillId="3"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8" fillId="3" borderId="0" applyNumberFormat="0" applyBorder="0" applyAlignment="0" applyProtection="0"/>
    <xf numFmtId="177" fontId="34" fillId="0" borderId="0">
      <protection locked="0"/>
    </xf>
    <xf numFmtId="177" fontId="34" fillId="0" borderId="0">
      <protection locked="0"/>
    </xf>
    <xf numFmtId="177" fontId="34" fillId="0" borderId="0">
      <protection locked="0"/>
    </xf>
    <xf numFmtId="0" fontId="25" fillId="24" borderId="0" applyNumberFormat="0" applyBorder="0" applyAlignment="0" applyProtection="0">
      <alignment vertical="center"/>
    </xf>
    <xf numFmtId="177" fontId="34" fillId="0" borderId="0">
      <protection locked="0"/>
    </xf>
    <xf numFmtId="0" fontId="25" fillId="24" borderId="0" applyNumberFormat="0" applyBorder="0" applyAlignment="0" applyProtection="0">
      <alignment vertical="center"/>
    </xf>
    <xf numFmtId="177" fontId="34" fillId="0" borderId="0">
      <protection locked="0"/>
    </xf>
    <xf numFmtId="0" fontId="25" fillId="24" borderId="0" applyNumberFormat="0" applyBorder="0" applyAlignment="0" applyProtection="0">
      <alignment vertical="center"/>
    </xf>
    <xf numFmtId="0" fontId="27" fillId="8" borderId="0" applyNumberFormat="0" applyBorder="0" applyAlignment="0" applyProtection="0">
      <alignment vertical="center"/>
    </xf>
    <xf numFmtId="177" fontId="34" fillId="0" borderId="0">
      <protection locked="0"/>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7" fillId="3" borderId="0" applyNumberFormat="0" applyBorder="0" applyAlignment="0" applyProtection="0">
      <alignment vertical="center"/>
    </xf>
    <xf numFmtId="0" fontId="25" fillId="38" borderId="0" applyNumberFormat="0" applyBorder="0" applyAlignment="0" applyProtection="0">
      <alignment vertical="center"/>
    </xf>
    <xf numFmtId="177" fontId="34" fillId="0" borderId="0">
      <protection locked="0"/>
    </xf>
    <xf numFmtId="177" fontId="30" fillId="0" borderId="0">
      <protection locked="0"/>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7" fillId="3" borderId="0" applyNumberFormat="0" applyBorder="0" applyAlignment="0" applyProtection="0">
      <alignment vertical="center"/>
    </xf>
    <xf numFmtId="0" fontId="25" fillId="38"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0" fillId="0" borderId="0">
      <protection locked="0"/>
    </xf>
    <xf numFmtId="0" fontId="55"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5" fillId="27"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5" fillId="27" borderId="0" applyNumberFormat="0" applyBorder="0" applyAlignment="0" applyProtection="0">
      <alignment vertical="center"/>
    </xf>
    <xf numFmtId="177" fontId="30" fillId="0" borderId="0">
      <protection locked="0"/>
    </xf>
    <xf numFmtId="0" fontId="25" fillId="27" borderId="0" applyNumberFormat="0" applyBorder="0" applyAlignment="0" applyProtection="0">
      <alignment vertical="center"/>
    </xf>
    <xf numFmtId="0" fontId="25" fillId="14" borderId="0" applyNumberFormat="0" applyBorder="0" applyAlignment="0" applyProtection="0">
      <alignment vertical="center"/>
    </xf>
    <xf numFmtId="177" fontId="30" fillId="0" borderId="0">
      <protection locked="0"/>
    </xf>
    <xf numFmtId="0" fontId="25" fillId="14" borderId="0" applyNumberFormat="0" applyBorder="0" applyAlignment="0" applyProtection="0">
      <alignment vertical="center"/>
    </xf>
    <xf numFmtId="177" fontId="30" fillId="0" borderId="0">
      <protection locked="0"/>
    </xf>
    <xf numFmtId="0" fontId="25" fillId="14" borderId="0" applyNumberFormat="0" applyBorder="0" applyAlignment="0" applyProtection="0">
      <alignment vertical="center"/>
    </xf>
    <xf numFmtId="177" fontId="30" fillId="0" borderId="0">
      <protection locked="0"/>
    </xf>
    <xf numFmtId="0" fontId="82" fillId="0" borderId="0" applyNumberFormat="0" applyFill="0" applyBorder="0" applyAlignment="0" applyProtection="0">
      <alignment vertical="center"/>
    </xf>
    <xf numFmtId="0" fontId="25" fillId="14"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27" fillId="3" borderId="0" applyNumberFormat="0" applyBorder="0" applyAlignment="0" applyProtection="0">
      <alignment vertical="center"/>
    </xf>
    <xf numFmtId="177" fontId="30" fillId="0" borderId="0">
      <protection locked="0"/>
    </xf>
    <xf numFmtId="0" fontId="27" fillId="3" borderId="0" applyNumberFormat="0" applyBorder="0" applyAlignment="0" applyProtection="0">
      <alignment vertical="center"/>
    </xf>
    <xf numFmtId="0" fontId="25" fillId="8" borderId="0" applyNumberFormat="0" applyBorder="0" applyAlignment="0" applyProtection="0">
      <alignment vertical="center"/>
    </xf>
    <xf numFmtId="177" fontId="30" fillId="0" borderId="0">
      <protection locked="0"/>
    </xf>
    <xf numFmtId="0" fontId="43" fillId="24" borderId="0" applyNumberFormat="0" applyBorder="0" applyAlignment="0" applyProtection="0"/>
    <xf numFmtId="177" fontId="30" fillId="0" borderId="0">
      <protection locked="0"/>
    </xf>
    <xf numFmtId="0" fontId="27" fillId="3" borderId="0" applyNumberFormat="0" applyBorder="0" applyAlignment="0" applyProtection="0">
      <alignment vertical="center"/>
    </xf>
    <xf numFmtId="177" fontId="30" fillId="0" borderId="0">
      <protection locked="0"/>
    </xf>
    <xf numFmtId="0" fontId="38" fillId="3" borderId="0" applyNumberFormat="0" applyBorder="0" applyAlignment="0" applyProtection="0"/>
    <xf numFmtId="177" fontId="30" fillId="0" borderId="0">
      <protection locked="0"/>
    </xf>
    <xf numFmtId="177" fontId="34" fillId="0" borderId="0">
      <protection locked="0"/>
    </xf>
    <xf numFmtId="177" fontId="34" fillId="0" borderId="0">
      <protection locked="0"/>
    </xf>
    <xf numFmtId="0" fontId="27" fillId="3" borderId="0" applyNumberFormat="0" applyBorder="0" applyAlignment="0" applyProtection="0">
      <alignment vertical="center"/>
    </xf>
    <xf numFmtId="177" fontId="49" fillId="0" borderId="0">
      <protection locked="0"/>
    </xf>
    <xf numFmtId="177" fontId="30" fillId="0" borderId="0">
      <protection locked="0"/>
    </xf>
    <xf numFmtId="180" fontId="34" fillId="0" borderId="0">
      <protection locked="0"/>
    </xf>
    <xf numFmtId="177" fontId="49" fillId="0" borderId="0">
      <protection locked="0"/>
    </xf>
    <xf numFmtId="0" fontId="27" fillId="3" borderId="0" applyNumberFormat="0" applyBorder="0" applyAlignment="0" applyProtection="0">
      <alignment vertical="center"/>
    </xf>
    <xf numFmtId="0" fontId="25" fillId="27" borderId="0" applyNumberFormat="0" applyBorder="0" applyAlignment="0" applyProtection="0">
      <alignment vertical="center"/>
    </xf>
    <xf numFmtId="180" fontId="34" fillId="0" borderId="0">
      <protection locked="0"/>
    </xf>
    <xf numFmtId="177" fontId="49" fillId="0" borderId="0">
      <protection locked="0"/>
    </xf>
    <xf numFmtId="0" fontId="27" fillId="3" borderId="0" applyNumberFormat="0" applyBorder="0" applyAlignment="0" applyProtection="0">
      <alignment vertical="center"/>
    </xf>
    <xf numFmtId="177" fontId="34" fillId="0" borderId="0">
      <protection locked="0"/>
    </xf>
    <xf numFmtId="184" fontId="72" fillId="0" borderId="0" applyFill="0" applyBorder="0" applyAlignment="0"/>
    <xf numFmtId="177" fontId="30" fillId="0" borderId="0">
      <protection locked="0"/>
    </xf>
    <xf numFmtId="180" fontId="34" fillId="0" borderId="0">
      <protection locked="0"/>
    </xf>
    <xf numFmtId="177" fontId="49" fillId="0" borderId="0">
      <protection locked="0"/>
    </xf>
    <xf numFmtId="0" fontId="38" fillId="3" borderId="0" applyNumberFormat="0" applyBorder="0" applyAlignment="0" applyProtection="0"/>
    <xf numFmtId="0" fontId="27" fillId="3" borderId="0" applyNumberFormat="0" applyBorder="0" applyAlignment="0" applyProtection="0">
      <alignment vertical="center"/>
    </xf>
    <xf numFmtId="0" fontId="32" fillId="10"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2" fillId="10" borderId="0" applyNumberFormat="0" applyBorder="0" applyAlignment="0" applyProtection="0">
      <alignment vertical="center"/>
    </xf>
    <xf numFmtId="177" fontId="30" fillId="0" borderId="0">
      <protection locked="0"/>
    </xf>
    <xf numFmtId="180" fontId="34" fillId="0" borderId="0">
      <protection locked="0"/>
    </xf>
    <xf numFmtId="177" fontId="49" fillId="0" borderId="0">
      <protection locked="0"/>
    </xf>
    <xf numFmtId="180" fontId="34" fillId="0" borderId="0">
      <protection locked="0"/>
    </xf>
    <xf numFmtId="177" fontId="49" fillId="0" borderId="0">
      <protection locked="0"/>
    </xf>
    <xf numFmtId="0" fontId="32" fillId="10"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0" fontId="25" fillId="18" borderId="0" applyNumberFormat="0" applyBorder="0" applyAlignment="0" applyProtection="0">
      <alignment vertical="center"/>
    </xf>
    <xf numFmtId="177" fontId="34" fillId="0" borderId="0">
      <protection locked="0"/>
    </xf>
    <xf numFmtId="0" fontId="25"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177" fontId="49" fillId="0" borderId="0">
      <protection locked="0"/>
    </xf>
    <xf numFmtId="0" fontId="27" fillId="8" borderId="0" applyNumberFormat="0" applyBorder="0" applyAlignment="0" applyProtection="0">
      <alignment vertical="center"/>
    </xf>
    <xf numFmtId="177" fontId="49" fillId="0" borderId="0">
      <protection locked="0"/>
    </xf>
    <xf numFmtId="177" fontId="49" fillId="0" borderId="0">
      <protection locked="0"/>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177" fontId="49" fillId="0" borderId="0">
      <protection locked="0"/>
    </xf>
    <xf numFmtId="0" fontId="39" fillId="3" borderId="0" applyNumberFormat="0" applyBorder="0" applyAlignment="0" applyProtection="0">
      <alignment vertical="center"/>
    </xf>
    <xf numFmtId="0" fontId="25" fillId="27" borderId="0" applyNumberFormat="0" applyBorder="0" applyAlignment="0" applyProtection="0">
      <alignment vertical="center"/>
    </xf>
    <xf numFmtId="0" fontId="39" fillId="3" borderId="0" applyNumberFormat="0" applyBorder="0" applyAlignment="0" applyProtection="0">
      <alignment vertical="center"/>
    </xf>
    <xf numFmtId="0" fontId="25" fillId="27" borderId="0" applyNumberFormat="0" applyBorder="0" applyAlignment="0" applyProtection="0">
      <alignment vertical="center"/>
    </xf>
    <xf numFmtId="0" fontId="25" fillId="18" borderId="0" applyNumberFormat="0" applyBorder="0" applyAlignment="0" applyProtection="0">
      <alignment vertical="center"/>
    </xf>
    <xf numFmtId="0" fontId="27" fillId="8" borderId="0" applyNumberFormat="0" applyBorder="0" applyAlignment="0" applyProtection="0">
      <alignment vertical="center"/>
    </xf>
    <xf numFmtId="0" fontId="39" fillId="3" borderId="0" applyNumberFormat="0" applyBorder="0" applyAlignment="0" applyProtection="0">
      <alignment vertical="center"/>
    </xf>
    <xf numFmtId="0" fontId="25" fillId="27" borderId="0" applyNumberFormat="0" applyBorder="0" applyAlignment="0" applyProtection="0">
      <alignment vertical="center"/>
    </xf>
    <xf numFmtId="0" fontId="39" fillId="3" borderId="0" applyNumberFormat="0" applyBorder="0" applyAlignment="0" applyProtection="0">
      <alignment vertical="center"/>
    </xf>
    <xf numFmtId="0" fontId="25" fillId="27"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5" fillId="30" borderId="0" applyNumberFormat="0" applyBorder="0" applyAlignment="0" applyProtection="0">
      <alignment vertical="center"/>
    </xf>
    <xf numFmtId="0" fontId="27" fillId="3" borderId="0" applyNumberFormat="0" applyBorder="0" applyAlignment="0" applyProtection="0">
      <alignment vertical="center"/>
    </xf>
    <xf numFmtId="0" fontId="25" fillId="30"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5" fillId="30" borderId="0" applyNumberFormat="0" applyBorder="0" applyAlignment="0" applyProtection="0">
      <alignment vertical="center"/>
    </xf>
    <xf numFmtId="0" fontId="27" fillId="3" borderId="0" applyNumberFormat="0" applyBorder="0" applyAlignment="0" applyProtection="0">
      <alignment vertical="center"/>
    </xf>
    <xf numFmtId="0" fontId="25" fillId="30"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5" fillId="30" borderId="0" applyNumberFormat="0" applyBorder="0" applyAlignment="0" applyProtection="0">
      <alignment vertical="center"/>
    </xf>
    <xf numFmtId="0" fontId="54" fillId="0" borderId="17" applyNumberFormat="0" applyFill="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92" fillId="0" borderId="0"/>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177" fontId="49" fillId="0" borderId="0">
      <protection locked="0"/>
    </xf>
    <xf numFmtId="0" fontId="25" fillId="14"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7" fillId="8" borderId="0" applyNumberFormat="0" applyBorder="0" applyAlignment="0" applyProtection="0">
      <alignment vertical="center"/>
    </xf>
    <xf numFmtId="0" fontId="25" fillId="38" borderId="0" applyNumberFormat="0" applyBorder="0" applyAlignment="0" applyProtection="0">
      <alignment vertical="center"/>
    </xf>
    <xf numFmtId="177" fontId="49" fillId="0" borderId="0">
      <protection locked="0"/>
    </xf>
    <xf numFmtId="0" fontId="27" fillId="3" borderId="0" applyNumberFormat="0" applyBorder="0" applyAlignment="0" applyProtection="0">
      <alignment vertical="center"/>
    </xf>
    <xf numFmtId="0" fontId="25" fillId="38"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25" fillId="38" borderId="0" applyNumberFormat="0" applyBorder="0" applyAlignment="0" applyProtection="0">
      <alignment vertical="center"/>
    </xf>
    <xf numFmtId="0" fontId="27" fillId="8" borderId="0" applyNumberFormat="0" applyBorder="0" applyAlignment="0" applyProtection="0">
      <alignment vertical="center"/>
    </xf>
    <xf numFmtId="0" fontId="25" fillId="14" borderId="0" applyNumberFormat="0" applyBorder="0" applyAlignment="0" applyProtection="0">
      <alignment vertical="center"/>
    </xf>
    <xf numFmtId="0" fontId="27" fillId="8" borderId="0" applyNumberFormat="0" applyBorder="0" applyAlignment="0" applyProtection="0">
      <alignment vertical="center"/>
    </xf>
    <xf numFmtId="0" fontId="25" fillId="8" borderId="0" applyNumberFormat="0" applyBorder="0" applyAlignment="0" applyProtection="0">
      <alignment vertical="center"/>
    </xf>
    <xf numFmtId="0" fontId="25" fillId="27" borderId="0" applyNumberFormat="0" applyBorder="0" applyAlignment="0" applyProtection="0">
      <alignment vertical="center"/>
    </xf>
    <xf numFmtId="177" fontId="49" fillId="0" borderId="0">
      <protection locked="0"/>
    </xf>
    <xf numFmtId="0" fontId="32" fillId="30" borderId="0" applyNumberFormat="0" applyBorder="0" applyAlignment="0" applyProtection="0">
      <alignment vertical="center"/>
    </xf>
    <xf numFmtId="0" fontId="25" fillId="14" borderId="0" applyNumberFormat="0" applyBorder="0" applyAlignment="0" applyProtection="0">
      <alignment vertical="center"/>
    </xf>
    <xf numFmtId="0" fontId="25" fillId="8" borderId="0" applyNumberFormat="0" applyBorder="0" applyAlignment="0" applyProtection="0">
      <alignment vertical="center"/>
    </xf>
    <xf numFmtId="0" fontId="27" fillId="3" borderId="0" applyNumberFormat="0" applyBorder="0" applyAlignment="0" applyProtection="0">
      <alignment vertical="center"/>
    </xf>
    <xf numFmtId="177" fontId="49" fillId="0" borderId="0">
      <protection locked="0"/>
    </xf>
    <xf numFmtId="0" fontId="25" fillId="14" borderId="0" applyNumberFormat="0" applyBorder="0" applyAlignment="0" applyProtection="0">
      <alignment vertical="center"/>
    </xf>
    <xf numFmtId="177" fontId="49" fillId="0" borderId="0">
      <protection locked="0"/>
    </xf>
    <xf numFmtId="0" fontId="25" fillId="14" borderId="0" applyNumberFormat="0" applyBorder="0" applyAlignment="0" applyProtection="0">
      <alignment vertical="center"/>
    </xf>
    <xf numFmtId="177" fontId="49" fillId="0" borderId="0">
      <protection locked="0"/>
    </xf>
    <xf numFmtId="0" fontId="48" fillId="30" borderId="0" applyNumberFormat="0" applyBorder="0" applyAlignment="0" applyProtection="0">
      <alignment vertical="center"/>
    </xf>
    <xf numFmtId="0" fontId="25" fillId="14" borderId="0" applyNumberFormat="0" applyBorder="0" applyAlignment="0" applyProtection="0">
      <alignment vertical="center"/>
    </xf>
    <xf numFmtId="177" fontId="49" fillId="0" borderId="0">
      <protection locked="0"/>
    </xf>
    <xf numFmtId="0" fontId="25" fillId="14" borderId="0" applyNumberFormat="0" applyBorder="0" applyAlignment="0" applyProtection="0">
      <alignment vertical="center"/>
    </xf>
    <xf numFmtId="177" fontId="49" fillId="0" borderId="0">
      <protection locked="0"/>
    </xf>
    <xf numFmtId="0" fontId="25" fillId="14" borderId="0" applyNumberFormat="0" applyBorder="0" applyAlignment="0" applyProtection="0">
      <alignment vertical="center"/>
    </xf>
    <xf numFmtId="177" fontId="49" fillId="0" borderId="0">
      <protection locked="0"/>
    </xf>
    <xf numFmtId="0" fontId="25" fillId="14"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5" fillId="14" borderId="0" applyNumberFormat="0" applyBorder="0" applyAlignment="0" applyProtection="0">
      <alignment vertical="center"/>
    </xf>
    <xf numFmtId="177" fontId="49" fillId="0" borderId="0">
      <protection locked="0"/>
    </xf>
    <xf numFmtId="0" fontId="25" fillId="14" borderId="0" applyNumberFormat="0" applyBorder="0" applyAlignment="0" applyProtection="0">
      <alignment vertical="center"/>
    </xf>
    <xf numFmtId="177" fontId="49" fillId="0" borderId="0">
      <protection locked="0"/>
    </xf>
    <xf numFmtId="0" fontId="25" fillId="14" borderId="0" applyNumberFormat="0" applyBorder="0" applyAlignment="0" applyProtection="0">
      <alignment vertical="center"/>
    </xf>
    <xf numFmtId="0" fontId="27" fillId="3" borderId="0" applyNumberFormat="0" applyBorder="0" applyAlignment="0" applyProtection="0">
      <alignment vertical="center"/>
    </xf>
    <xf numFmtId="0" fontId="32" fillId="30"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177" fontId="49" fillId="0" borderId="0">
      <protection locked="0"/>
    </xf>
    <xf numFmtId="0" fontId="25" fillId="14"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2" fillId="30" borderId="0" applyNumberFormat="0" applyBorder="0" applyAlignment="0" applyProtection="0">
      <alignment vertical="center"/>
    </xf>
    <xf numFmtId="177" fontId="49" fillId="0" borderId="0">
      <protection locked="0"/>
    </xf>
    <xf numFmtId="0" fontId="25" fillId="14"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2" fillId="18" borderId="0" applyNumberFormat="0" applyBorder="0" applyAlignment="0" applyProtection="0">
      <alignment vertical="center"/>
    </xf>
    <xf numFmtId="177" fontId="49" fillId="0" borderId="0">
      <protection locked="0"/>
    </xf>
    <xf numFmtId="0" fontId="25" fillId="14" borderId="0" applyNumberFormat="0" applyBorder="0" applyAlignment="0" applyProtection="0">
      <alignment vertical="center"/>
    </xf>
    <xf numFmtId="0" fontId="38" fillId="3" borderId="0" applyNumberFormat="0" applyBorder="0" applyAlignment="0" applyProtection="0"/>
    <xf numFmtId="177" fontId="49" fillId="0" borderId="0">
      <protection locked="0"/>
    </xf>
    <xf numFmtId="0" fontId="25" fillId="14" borderId="0" applyNumberFormat="0" applyBorder="0" applyAlignment="0" applyProtection="0">
      <alignment vertical="center"/>
    </xf>
    <xf numFmtId="177" fontId="49" fillId="0" borderId="0">
      <protection locked="0"/>
    </xf>
    <xf numFmtId="0" fontId="25" fillId="14" borderId="0" applyNumberFormat="0" applyBorder="0" applyAlignment="0" applyProtection="0">
      <alignment vertical="center"/>
    </xf>
    <xf numFmtId="177" fontId="49" fillId="0" borderId="0">
      <protection locked="0"/>
    </xf>
    <xf numFmtId="0" fontId="25" fillId="14" borderId="0" applyNumberFormat="0" applyBorder="0" applyAlignment="0" applyProtection="0">
      <alignment vertical="center"/>
    </xf>
    <xf numFmtId="0" fontId="38" fillId="3" borderId="0" applyNumberFormat="0" applyBorder="0" applyAlignment="0" applyProtection="0"/>
    <xf numFmtId="0" fontId="37" fillId="0" borderId="12" applyNumberFormat="0" applyFill="0" applyAlignment="0" applyProtection="0">
      <alignment vertical="center"/>
    </xf>
    <xf numFmtId="0" fontId="25" fillId="14" borderId="0" applyNumberFormat="0" applyBorder="0" applyAlignment="0" applyProtection="0">
      <alignment vertical="center"/>
    </xf>
    <xf numFmtId="0" fontId="27" fillId="8" borderId="0" applyNumberFormat="0" applyBorder="0" applyAlignment="0" applyProtection="0">
      <alignment vertical="center"/>
    </xf>
    <xf numFmtId="177" fontId="49" fillId="0" borderId="0">
      <protection locked="0"/>
    </xf>
    <xf numFmtId="177" fontId="49" fillId="0" borderId="0">
      <protection locked="0"/>
    </xf>
    <xf numFmtId="0" fontId="25" fillId="14" borderId="0" applyNumberFormat="0" applyBorder="0" applyAlignment="0" applyProtection="0">
      <alignment vertical="center"/>
    </xf>
    <xf numFmtId="0" fontId="27" fillId="8" borderId="0" applyNumberFormat="0" applyBorder="0" applyAlignment="0" applyProtection="0">
      <alignment vertical="center"/>
    </xf>
    <xf numFmtId="177" fontId="49" fillId="0" borderId="0">
      <protection locked="0"/>
    </xf>
    <xf numFmtId="177" fontId="49" fillId="0" borderId="0">
      <protection locked="0"/>
    </xf>
    <xf numFmtId="0" fontId="25" fillId="14" borderId="0" applyNumberFormat="0" applyBorder="0" applyAlignment="0" applyProtection="0">
      <alignment vertical="center"/>
    </xf>
    <xf numFmtId="0" fontId="27" fillId="8" borderId="0" applyNumberFormat="0" applyBorder="0" applyAlignment="0" applyProtection="0">
      <alignment vertical="center"/>
    </xf>
    <xf numFmtId="177" fontId="49" fillId="0" borderId="0">
      <protection locked="0"/>
    </xf>
    <xf numFmtId="177" fontId="49" fillId="0" borderId="0">
      <protection locked="0"/>
    </xf>
    <xf numFmtId="0" fontId="25" fillId="14" borderId="0" applyNumberFormat="0" applyBorder="0" applyAlignment="0" applyProtection="0">
      <alignment vertical="center"/>
    </xf>
    <xf numFmtId="0" fontId="41" fillId="3" borderId="0" applyNumberFormat="0" applyBorder="0" applyAlignment="0" applyProtection="0">
      <alignment vertical="center"/>
    </xf>
    <xf numFmtId="177" fontId="49" fillId="0" borderId="0">
      <protection locked="0"/>
    </xf>
    <xf numFmtId="177" fontId="49" fillId="0" borderId="0">
      <protection locked="0"/>
    </xf>
    <xf numFmtId="0" fontId="25" fillId="14" borderId="0" applyNumberFormat="0" applyBorder="0" applyAlignment="0" applyProtection="0">
      <alignment vertical="center"/>
    </xf>
    <xf numFmtId="177" fontId="49" fillId="0" borderId="0">
      <protection locked="0"/>
    </xf>
    <xf numFmtId="177" fontId="49" fillId="0" borderId="0">
      <protection locked="0"/>
    </xf>
    <xf numFmtId="0" fontId="25" fillId="27" borderId="0" applyNumberFormat="0" applyBorder="0" applyAlignment="0" applyProtection="0">
      <alignment vertical="center"/>
    </xf>
    <xf numFmtId="177" fontId="49" fillId="0" borderId="0">
      <protection locked="0"/>
    </xf>
    <xf numFmtId="177" fontId="49" fillId="0" borderId="0">
      <protection locked="0"/>
    </xf>
    <xf numFmtId="0" fontId="25" fillId="27" borderId="0" applyNumberFormat="0" applyBorder="0" applyAlignment="0" applyProtection="0">
      <alignment vertical="center"/>
    </xf>
    <xf numFmtId="177" fontId="49" fillId="0" borderId="0">
      <protection locked="0"/>
    </xf>
    <xf numFmtId="177" fontId="49" fillId="0" borderId="0">
      <protection locked="0"/>
    </xf>
    <xf numFmtId="179" fontId="0" fillId="0" borderId="0" applyFont="0" applyFill="0" applyBorder="0" applyAlignment="0" applyProtection="0"/>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5" fillId="8" borderId="0" applyNumberFormat="0" applyBorder="0" applyAlignment="0" applyProtection="0">
      <alignment vertical="center"/>
    </xf>
    <xf numFmtId="0" fontId="28" fillId="4" borderId="0" applyNumberFormat="0" applyBorder="0" applyAlignment="0" applyProtection="0"/>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8" fillId="4" borderId="0" applyNumberFormat="0" applyBorder="0" applyAlignment="0" applyProtection="0"/>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8" fillId="4" borderId="0" applyNumberFormat="0" applyBorder="0" applyAlignment="0" applyProtection="0"/>
    <xf numFmtId="0" fontId="25" fillId="14" borderId="0" applyNumberFormat="0" applyBorder="0" applyAlignment="0" applyProtection="0">
      <alignment vertical="center"/>
    </xf>
    <xf numFmtId="0" fontId="27" fillId="3" borderId="0" applyNumberFormat="0" applyBorder="0" applyAlignment="0" applyProtection="0">
      <alignment vertical="center"/>
    </xf>
    <xf numFmtId="0" fontId="25" fillId="27" borderId="0" applyNumberFormat="0" applyBorder="0" applyAlignment="0" applyProtection="0">
      <alignment vertical="center"/>
    </xf>
    <xf numFmtId="0" fontId="27" fillId="3" borderId="0" applyNumberFormat="0" applyBorder="0" applyAlignment="0" applyProtection="0">
      <alignment vertical="center"/>
    </xf>
    <xf numFmtId="0" fontId="25" fillId="38" borderId="0" applyNumberFormat="0" applyBorder="0" applyAlignment="0" applyProtection="0">
      <alignment vertical="center"/>
    </xf>
    <xf numFmtId="0" fontId="27" fillId="3" borderId="0" applyNumberFormat="0" applyBorder="0" applyAlignment="0" applyProtection="0">
      <alignment vertical="center"/>
    </xf>
    <xf numFmtId="0" fontId="25" fillId="37" borderId="0" applyNumberFormat="0" applyBorder="0" applyAlignment="0" applyProtection="0">
      <alignment vertical="center"/>
    </xf>
    <xf numFmtId="177" fontId="49" fillId="0" borderId="0">
      <protection locked="0"/>
    </xf>
    <xf numFmtId="177" fontId="49" fillId="0" borderId="0">
      <protection locked="0"/>
    </xf>
    <xf numFmtId="0" fontId="25" fillId="14" borderId="0" applyNumberFormat="0" applyBorder="0" applyAlignment="0" applyProtection="0">
      <alignment vertical="center"/>
    </xf>
    <xf numFmtId="0" fontId="25" fillId="30" borderId="0" applyNumberFormat="0" applyBorder="0" applyAlignment="0" applyProtection="0">
      <alignment vertical="center"/>
    </xf>
    <xf numFmtId="0" fontId="25" fillId="8" borderId="0" applyNumberFormat="0" applyBorder="0" applyAlignment="0" applyProtection="0">
      <alignment vertical="center"/>
    </xf>
    <xf numFmtId="0" fontId="32" fillId="18"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32" fillId="13" borderId="0" applyNumberFormat="0" applyBorder="0" applyAlignment="0" applyProtection="0">
      <alignment vertical="center"/>
    </xf>
    <xf numFmtId="0" fontId="41" fillId="3" borderId="0" applyNumberFormat="0" applyBorder="0" applyAlignment="0" applyProtection="0">
      <alignment vertical="center"/>
    </xf>
    <xf numFmtId="0" fontId="25" fillId="30" borderId="0" applyNumberFormat="0" applyBorder="0" applyAlignment="0" applyProtection="0">
      <alignment vertical="center"/>
    </xf>
    <xf numFmtId="0" fontId="38" fillId="35" borderId="0" applyNumberFormat="0" applyBorder="0" applyAlignment="0" applyProtection="0"/>
    <xf numFmtId="0" fontId="32" fillId="13" borderId="0" applyNumberFormat="0" applyBorder="0" applyAlignment="0" applyProtection="0">
      <alignment vertical="center"/>
    </xf>
    <xf numFmtId="0" fontId="27" fillId="3" borderId="0" applyNumberFormat="0" applyBorder="0" applyAlignment="0" applyProtection="0">
      <alignment vertical="center"/>
    </xf>
    <xf numFmtId="0" fontId="48" fillId="53"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32" fillId="4" borderId="0" applyNumberFormat="0" applyBorder="0" applyAlignment="0" applyProtection="0">
      <alignment vertical="center"/>
    </xf>
    <xf numFmtId="0" fontId="25" fillId="30" borderId="0" applyNumberFormat="0" applyBorder="0" applyAlignment="0" applyProtection="0">
      <alignment vertical="center"/>
    </xf>
    <xf numFmtId="0" fontId="32" fillId="4" borderId="0" applyNumberFormat="0" applyBorder="0" applyAlignment="0" applyProtection="0">
      <alignment vertical="center"/>
    </xf>
    <xf numFmtId="0" fontId="27" fillId="3" borderId="0" applyNumberFormat="0" applyBorder="0" applyAlignment="0" applyProtection="0">
      <alignment vertical="center"/>
    </xf>
    <xf numFmtId="0" fontId="25" fillId="30" borderId="0" applyNumberFormat="0" applyBorder="0" applyAlignment="0" applyProtection="0">
      <alignment vertical="center"/>
    </xf>
    <xf numFmtId="177" fontId="49" fillId="0" borderId="0">
      <protection locked="0"/>
    </xf>
    <xf numFmtId="0" fontId="25" fillId="30" borderId="0" applyNumberFormat="0" applyBorder="0" applyAlignment="0" applyProtection="0">
      <alignment vertical="center"/>
    </xf>
    <xf numFmtId="0" fontId="27" fillId="3"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7" fillId="3"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8" borderId="0" applyNumberFormat="0" applyBorder="0" applyAlignment="0" applyProtection="0">
      <alignment vertical="center"/>
    </xf>
    <xf numFmtId="0" fontId="27" fillId="3" borderId="0" applyNumberFormat="0" applyBorder="0" applyAlignment="0" applyProtection="0">
      <alignment vertical="center"/>
    </xf>
    <xf numFmtId="0" fontId="25" fillId="30" borderId="0" applyNumberFormat="0" applyBorder="0" applyAlignment="0" applyProtection="0">
      <alignment vertical="center"/>
    </xf>
    <xf numFmtId="0" fontId="27" fillId="3"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5" fillId="53" borderId="0" applyNumberFormat="0" applyBorder="0" applyAlignment="0" applyProtection="0">
      <alignment vertical="center"/>
    </xf>
    <xf numFmtId="0" fontId="32" fillId="40"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18" borderId="0" applyNumberFormat="0" applyBorder="0" applyAlignment="0" applyProtection="0">
      <alignment vertical="center"/>
    </xf>
    <xf numFmtId="0" fontId="25" fillId="53"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5" fillId="18" borderId="0" applyNumberFormat="0" applyBorder="0" applyAlignment="0" applyProtection="0">
      <alignment vertical="center"/>
    </xf>
    <xf numFmtId="0" fontId="0" fillId="0" borderId="0">
      <alignment vertical="center"/>
    </xf>
    <xf numFmtId="0" fontId="27" fillId="3"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8"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5" fillId="18" borderId="0" applyNumberFormat="0" applyBorder="0" applyAlignment="0" applyProtection="0">
      <alignment vertical="center"/>
    </xf>
    <xf numFmtId="0" fontId="38" fillId="3" borderId="0" applyNumberFormat="0" applyBorder="0" applyAlignment="0" applyProtection="0"/>
    <xf numFmtId="0" fontId="25" fillId="18" borderId="0" applyNumberFormat="0" applyBorder="0" applyAlignment="0" applyProtection="0">
      <alignment vertical="center"/>
    </xf>
    <xf numFmtId="0" fontId="38" fillId="3" borderId="0" applyNumberFormat="0" applyBorder="0" applyAlignment="0" applyProtection="0"/>
    <xf numFmtId="0" fontId="25" fillId="38"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53"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5" fillId="8"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8" fillId="43" borderId="0" applyNumberFormat="0" applyBorder="0" applyAlignment="0" applyProtection="0"/>
    <xf numFmtId="0" fontId="25" fillId="8" borderId="0" applyNumberFormat="0" applyBorder="0" applyAlignment="0" applyProtection="0">
      <alignment vertical="center"/>
    </xf>
    <xf numFmtId="0" fontId="25" fillId="1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8" borderId="0" applyNumberFormat="0" applyBorder="0" applyAlignment="0" applyProtection="0">
      <alignment vertical="center"/>
    </xf>
    <xf numFmtId="0" fontId="25" fillId="18"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7" fillId="3" borderId="0" applyNumberFormat="0" applyBorder="0" applyAlignment="0" applyProtection="0">
      <alignment vertical="center"/>
    </xf>
    <xf numFmtId="0" fontId="25" fillId="14" borderId="0" applyNumberFormat="0" applyBorder="0" applyAlignment="0" applyProtection="0">
      <alignment vertical="center"/>
    </xf>
    <xf numFmtId="0" fontId="27" fillId="8" borderId="0" applyNumberFormat="0" applyBorder="0" applyAlignment="0" applyProtection="0">
      <alignment vertical="center"/>
    </xf>
    <xf numFmtId="0" fontId="25" fillId="53" borderId="0" applyNumberFormat="0" applyBorder="0" applyAlignment="0" applyProtection="0">
      <alignment vertical="center"/>
    </xf>
    <xf numFmtId="0" fontId="25" fillId="23" borderId="0" applyNumberFormat="0" applyBorder="0" applyAlignment="0" applyProtection="0">
      <alignment vertical="center"/>
    </xf>
    <xf numFmtId="0" fontId="38" fillId="3" borderId="0" applyNumberFormat="0" applyBorder="0" applyAlignment="0" applyProtection="0"/>
    <xf numFmtId="177" fontId="49" fillId="0" borderId="0">
      <protection locked="0"/>
    </xf>
    <xf numFmtId="0" fontId="25" fillId="18" borderId="0" applyNumberFormat="0" applyBorder="0" applyAlignment="0" applyProtection="0">
      <alignment vertical="center"/>
    </xf>
    <xf numFmtId="0" fontId="25" fillId="8" borderId="0" applyNumberFormat="0" applyBorder="0" applyAlignment="0" applyProtection="0">
      <alignment vertical="center"/>
    </xf>
    <xf numFmtId="0" fontId="38" fillId="3" borderId="0" applyNumberFormat="0" applyBorder="0" applyAlignment="0" applyProtection="0"/>
    <xf numFmtId="0" fontId="25" fillId="27" borderId="0" applyNumberFormat="0" applyBorder="0" applyAlignment="0" applyProtection="0">
      <alignment vertical="center"/>
    </xf>
    <xf numFmtId="0" fontId="32" fillId="13" borderId="0" applyNumberFormat="0" applyBorder="0" applyAlignment="0" applyProtection="0">
      <alignment vertical="center"/>
    </xf>
    <xf numFmtId="0" fontId="25" fillId="8" borderId="0" applyNumberFormat="0" applyBorder="0" applyAlignment="0" applyProtection="0">
      <alignment vertical="center"/>
    </xf>
    <xf numFmtId="0" fontId="27" fillId="3"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7" fillId="3" borderId="0" applyNumberFormat="0" applyBorder="0" applyAlignment="0" applyProtection="0">
      <alignment vertical="center"/>
    </xf>
    <xf numFmtId="0" fontId="48" fillId="13" borderId="0" applyNumberFormat="0" applyBorder="0" applyAlignment="0" applyProtection="0">
      <alignment vertical="center"/>
    </xf>
    <xf numFmtId="0" fontId="25" fillId="8"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0" fontId="25" fillId="8" borderId="0" applyNumberFormat="0" applyBorder="0" applyAlignment="0" applyProtection="0">
      <alignment vertical="center"/>
    </xf>
    <xf numFmtId="0" fontId="27" fillId="3" borderId="0" applyNumberFormat="0" applyBorder="0" applyAlignment="0" applyProtection="0">
      <alignment vertical="center"/>
    </xf>
    <xf numFmtId="0" fontId="77" fillId="39" borderId="1" applyNumberFormat="0" applyBorder="0" applyAlignment="0" applyProtection="0"/>
    <xf numFmtId="0" fontId="25" fillId="8" borderId="0" applyNumberFormat="0" applyBorder="0" applyAlignment="0" applyProtection="0">
      <alignment vertical="center"/>
    </xf>
    <xf numFmtId="0" fontId="28" fillId="43" borderId="0" applyNumberFormat="0" applyBorder="0" applyAlignment="0" applyProtection="0"/>
    <xf numFmtId="0" fontId="25" fillId="8" borderId="0" applyNumberFormat="0" applyBorder="0" applyAlignment="0" applyProtection="0">
      <alignment vertical="center"/>
    </xf>
    <xf numFmtId="0" fontId="27" fillId="3" borderId="0" applyNumberFormat="0" applyBorder="0" applyAlignment="0" applyProtection="0">
      <alignment vertical="center"/>
    </xf>
    <xf numFmtId="0" fontId="28" fillId="54" borderId="0" applyNumberFormat="0" applyBorder="0" applyAlignment="0" applyProtection="0"/>
    <xf numFmtId="0" fontId="25" fillId="8" borderId="0" applyNumberFormat="0" applyBorder="0" applyAlignment="0" applyProtection="0">
      <alignment vertical="center"/>
    </xf>
    <xf numFmtId="177" fontId="34" fillId="0" borderId="0">
      <protection locked="0"/>
    </xf>
    <xf numFmtId="0" fontId="93" fillId="0" borderId="0" applyNumberFormat="0" applyFill="0" applyBorder="0" applyAlignment="0" applyProtection="0">
      <alignment vertical="center"/>
    </xf>
    <xf numFmtId="0" fontId="25" fillId="8" borderId="0" applyNumberFormat="0" applyBorder="0" applyAlignment="0" applyProtection="0">
      <alignment vertical="center"/>
    </xf>
    <xf numFmtId="0" fontId="27" fillId="3" borderId="0" applyNumberFormat="0" applyBorder="0" applyAlignment="0" applyProtection="0">
      <alignment vertical="center"/>
    </xf>
    <xf numFmtId="0" fontId="28" fillId="54" borderId="0" applyNumberFormat="0" applyBorder="0" applyAlignment="0" applyProtection="0"/>
    <xf numFmtId="0" fontId="25" fillId="8"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5" fillId="8" borderId="0" applyNumberFormat="0" applyBorder="0" applyAlignment="0" applyProtection="0">
      <alignment vertical="center"/>
    </xf>
    <xf numFmtId="0" fontId="94" fillId="0" borderId="0" applyProtection="0"/>
    <xf numFmtId="0" fontId="43" fillId="37" borderId="0" applyNumberFormat="0" applyBorder="0" applyAlignment="0" applyProtection="0"/>
    <xf numFmtId="0" fontId="25" fillId="27" borderId="0" applyNumberFormat="0" applyBorder="0" applyAlignment="0" applyProtection="0">
      <alignment vertical="center"/>
    </xf>
    <xf numFmtId="0" fontId="25" fillId="8"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8" borderId="0" applyNumberFormat="0" applyBorder="0" applyAlignment="0" applyProtection="0">
      <alignment vertical="center"/>
    </xf>
    <xf numFmtId="0" fontId="27" fillId="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55" fillId="3" borderId="0" applyNumberFormat="0" applyBorder="0" applyAlignment="0" applyProtection="0">
      <alignment vertical="center"/>
    </xf>
    <xf numFmtId="0" fontId="25" fillId="14" borderId="0" applyNumberFormat="0" applyBorder="0" applyAlignment="0" applyProtection="0">
      <alignment vertical="center"/>
    </xf>
    <xf numFmtId="0" fontId="55" fillId="3" borderId="0" applyNumberFormat="0" applyBorder="0" applyAlignment="0" applyProtection="0">
      <alignment vertical="center"/>
    </xf>
    <xf numFmtId="0" fontId="25" fillId="14" borderId="0" applyNumberFormat="0" applyBorder="0" applyAlignment="0" applyProtection="0">
      <alignment vertical="center"/>
    </xf>
    <xf numFmtId="177" fontId="59" fillId="0" borderId="0">
      <protection locked="0"/>
    </xf>
    <xf numFmtId="0" fontId="27" fillId="3" borderId="0" applyNumberFormat="0" applyBorder="0" applyAlignment="0" applyProtection="0">
      <alignment vertical="center"/>
    </xf>
    <xf numFmtId="0" fontId="38" fillId="3" borderId="0" applyNumberFormat="0" applyBorder="0" applyAlignment="0" applyProtection="0"/>
    <xf numFmtId="0" fontId="48" fillId="38"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14" borderId="0" applyNumberFormat="0" applyBorder="0" applyAlignment="0" applyProtection="0">
      <alignment vertical="center"/>
    </xf>
    <xf numFmtId="0" fontId="27" fillId="3" borderId="0" applyNumberFormat="0" applyBorder="0" applyAlignment="0" applyProtection="0">
      <alignment vertical="center"/>
    </xf>
    <xf numFmtId="0" fontId="43" fillId="35" borderId="0" applyNumberFormat="0" applyBorder="0" applyAlignment="0" applyProtection="0"/>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7" fillId="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7" fillId="3" borderId="0" applyNumberFormat="0" applyBorder="0" applyAlignment="0" applyProtection="0">
      <alignment vertical="center"/>
    </xf>
    <xf numFmtId="0" fontId="25" fillId="14" borderId="0" applyNumberFormat="0" applyBorder="0" applyAlignment="0" applyProtection="0">
      <alignment vertical="center"/>
    </xf>
    <xf numFmtId="0" fontId="27" fillId="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7" fillId="3" borderId="0" applyNumberFormat="0" applyBorder="0" applyAlignment="0" applyProtection="0">
      <alignment vertical="center"/>
    </xf>
    <xf numFmtId="0" fontId="25" fillId="14" borderId="0" applyNumberFormat="0" applyBorder="0" applyAlignment="0" applyProtection="0">
      <alignment vertical="center"/>
    </xf>
    <xf numFmtId="177" fontId="49" fillId="0" borderId="0">
      <protection locked="0"/>
    </xf>
    <xf numFmtId="0" fontId="27" fillId="3" borderId="0" applyNumberFormat="0" applyBorder="0" applyAlignment="0" applyProtection="0">
      <alignment vertical="center"/>
    </xf>
    <xf numFmtId="0" fontId="25" fillId="5" borderId="0" applyNumberFormat="0" applyBorder="0" applyAlignment="0" applyProtection="0">
      <alignment vertical="center"/>
    </xf>
    <xf numFmtId="0" fontId="27" fillId="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177" fontId="59" fillId="0" borderId="0">
      <protection locked="0"/>
    </xf>
    <xf numFmtId="0" fontId="25" fillId="14" borderId="0" applyNumberFormat="0" applyBorder="0" applyAlignment="0" applyProtection="0">
      <alignment vertical="center"/>
    </xf>
    <xf numFmtId="177" fontId="59" fillId="0" borderId="0">
      <protection locked="0"/>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43" fillId="37" borderId="0" applyNumberFormat="0" applyBorder="0" applyAlignment="0" applyProtection="0"/>
    <xf numFmtId="0" fontId="25" fillId="14" borderId="0" applyNumberFormat="0" applyBorder="0" applyAlignment="0" applyProtection="0">
      <alignment vertical="center"/>
    </xf>
    <xf numFmtId="177" fontId="59" fillId="0" borderId="0">
      <protection locked="0"/>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7" fillId="3" borderId="0" applyNumberFormat="0" applyBorder="0" applyAlignment="0" applyProtection="0">
      <alignment vertical="center"/>
    </xf>
    <xf numFmtId="0" fontId="25" fillId="37" borderId="0" applyNumberFormat="0" applyBorder="0" applyAlignment="0" applyProtection="0">
      <alignment vertical="center"/>
    </xf>
    <xf numFmtId="177" fontId="49" fillId="0" borderId="0">
      <protection locked="0"/>
    </xf>
    <xf numFmtId="177" fontId="49" fillId="0" borderId="0">
      <protection locked="0"/>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177" fontId="49" fillId="0" borderId="0">
      <protection locked="0"/>
    </xf>
    <xf numFmtId="177" fontId="34" fillId="0" borderId="0">
      <protection locked="0"/>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7" fillId="3" borderId="0" applyNumberFormat="0" applyBorder="0" applyAlignment="0" applyProtection="0">
      <alignment vertical="center"/>
    </xf>
    <xf numFmtId="0" fontId="75" fillId="39" borderId="26" applyNumberFormat="0" applyAlignment="0" applyProtection="0">
      <alignment vertical="center"/>
    </xf>
    <xf numFmtId="0" fontId="25" fillId="5" borderId="0" applyNumberFormat="0" applyBorder="0" applyAlignment="0" applyProtection="0">
      <alignment vertical="center"/>
    </xf>
    <xf numFmtId="0" fontId="75" fillId="39" borderId="26" applyNumberFormat="0" applyAlignment="0" applyProtection="0">
      <alignment vertical="center"/>
    </xf>
    <xf numFmtId="0" fontId="25" fillId="5" borderId="0" applyNumberFormat="0" applyBorder="0" applyAlignment="0" applyProtection="0">
      <alignment vertical="center"/>
    </xf>
    <xf numFmtId="0" fontId="27" fillId="3" borderId="0" applyNumberFormat="0" applyBorder="0" applyAlignment="0" applyProtection="0">
      <alignment vertical="center"/>
    </xf>
    <xf numFmtId="177" fontId="49" fillId="0" borderId="0">
      <protection locked="0"/>
    </xf>
    <xf numFmtId="0" fontId="25" fillId="5" borderId="0" applyNumberFormat="0" applyBorder="0" applyAlignment="0" applyProtection="0">
      <alignment vertical="center"/>
    </xf>
    <xf numFmtId="0" fontId="27" fillId="3" borderId="0" applyNumberFormat="0" applyBorder="0" applyAlignment="0" applyProtection="0">
      <alignment vertical="center"/>
    </xf>
    <xf numFmtId="0" fontId="25" fillId="5" borderId="0" applyNumberFormat="0" applyBorder="0" applyAlignment="0" applyProtection="0">
      <alignment vertical="center"/>
    </xf>
    <xf numFmtId="0" fontId="27" fillId="3" borderId="0" applyNumberFormat="0" applyBorder="0" applyAlignment="0" applyProtection="0">
      <alignment vertical="center"/>
    </xf>
    <xf numFmtId="0" fontId="25" fillId="5"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5"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5"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5" borderId="0" applyNumberFormat="0" applyBorder="0" applyAlignment="0" applyProtection="0">
      <alignment vertical="center"/>
    </xf>
    <xf numFmtId="0" fontId="27" fillId="3" borderId="0" applyNumberFormat="0" applyBorder="0" applyAlignment="0" applyProtection="0">
      <alignment vertical="center"/>
    </xf>
    <xf numFmtId="0" fontId="76" fillId="0" borderId="27" applyProtection="0"/>
    <xf numFmtId="0" fontId="25" fillId="5" borderId="0" applyNumberFormat="0" applyBorder="0" applyAlignment="0" applyProtection="0">
      <alignment vertical="center"/>
    </xf>
    <xf numFmtId="0" fontId="25" fillId="5" borderId="0" applyNumberFormat="0" applyBorder="0" applyAlignment="0" applyProtection="0">
      <alignment vertical="center"/>
    </xf>
    <xf numFmtId="177" fontId="49" fillId="0" borderId="0">
      <protection locked="0"/>
    </xf>
    <xf numFmtId="177" fontId="49" fillId="0" borderId="0">
      <protection locked="0"/>
    </xf>
    <xf numFmtId="0" fontId="25" fillId="5" borderId="0" applyNumberFormat="0" applyBorder="0" applyAlignment="0" applyProtection="0">
      <alignment vertical="center"/>
    </xf>
    <xf numFmtId="0" fontId="83" fillId="0" borderId="0">
      <alignment horizontal="left" indent="1"/>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7" fillId="3" borderId="0" applyNumberFormat="0" applyBorder="0" applyAlignment="0" applyProtection="0">
      <alignment vertical="center"/>
    </xf>
    <xf numFmtId="0" fontId="25" fillId="5"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81" fillId="38" borderId="29" applyNumberFormat="0" applyAlignment="0" applyProtection="0">
      <alignment vertical="center"/>
    </xf>
    <xf numFmtId="0" fontId="25" fillId="5" borderId="0" applyNumberFormat="0" applyBorder="0" applyAlignment="0" applyProtection="0">
      <alignment vertical="center"/>
    </xf>
    <xf numFmtId="0" fontId="27" fillId="3" borderId="0" applyNumberFormat="0" applyBorder="0" applyAlignment="0" applyProtection="0">
      <alignment vertical="center"/>
    </xf>
    <xf numFmtId="0" fontId="32" fillId="40" borderId="0" applyNumberFormat="0" applyBorder="0" applyAlignment="0" applyProtection="0">
      <alignment vertical="center"/>
    </xf>
    <xf numFmtId="0" fontId="25" fillId="38" borderId="0" applyNumberFormat="0" applyBorder="0" applyAlignment="0" applyProtection="0">
      <alignment vertical="center"/>
    </xf>
    <xf numFmtId="0" fontId="27" fillId="3" borderId="0" applyNumberFormat="0" applyBorder="0" applyAlignment="0" applyProtection="0">
      <alignment vertical="center"/>
    </xf>
    <xf numFmtId="0" fontId="25" fillId="5" borderId="0" applyNumberFormat="0" applyBorder="0" applyAlignment="0" applyProtection="0">
      <alignment vertical="center"/>
    </xf>
    <xf numFmtId="0" fontId="25" fillId="38" borderId="0" applyNumberFormat="0" applyBorder="0" applyAlignment="0" applyProtection="0">
      <alignment vertical="center"/>
    </xf>
    <xf numFmtId="0" fontId="48" fillId="27" borderId="0" applyNumberFormat="0" applyBorder="0" applyAlignment="0" applyProtection="0">
      <alignment vertical="center"/>
    </xf>
    <xf numFmtId="0" fontId="25" fillId="38" borderId="0" applyNumberFormat="0" applyBorder="0" applyAlignment="0" applyProtection="0">
      <alignment vertical="center"/>
    </xf>
    <xf numFmtId="0" fontId="32" fillId="40" borderId="0" applyNumberFormat="0" applyBorder="0" applyAlignment="0" applyProtection="0">
      <alignment vertical="center"/>
    </xf>
    <xf numFmtId="0" fontId="25" fillId="5" borderId="0" applyNumberFormat="0" applyBorder="0" applyAlignment="0" applyProtection="0">
      <alignment vertical="center"/>
    </xf>
    <xf numFmtId="0" fontId="27" fillId="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7" fillId="3" borderId="0" applyNumberFormat="0" applyBorder="0" applyAlignment="0" applyProtection="0">
      <alignment vertical="center"/>
    </xf>
    <xf numFmtId="0" fontId="25" fillId="30" borderId="0" applyNumberFormat="0" applyBorder="0" applyAlignment="0" applyProtection="0">
      <alignment vertical="center"/>
    </xf>
    <xf numFmtId="0" fontId="27" fillId="3"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7" fillId="3" borderId="0" applyNumberFormat="0" applyBorder="0" applyAlignment="0" applyProtection="0">
      <alignment vertical="center"/>
    </xf>
    <xf numFmtId="0" fontId="25" fillId="18" borderId="0" applyNumberFormat="0" applyBorder="0" applyAlignment="0" applyProtection="0">
      <alignment vertical="center"/>
    </xf>
    <xf numFmtId="0" fontId="27" fillId="8" borderId="0" applyNumberFormat="0" applyBorder="0" applyAlignment="0" applyProtection="0">
      <alignment vertical="center"/>
    </xf>
    <xf numFmtId="0" fontId="25" fillId="8" borderId="0" applyNumberFormat="0" applyBorder="0" applyAlignment="0" applyProtection="0">
      <alignment vertical="center"/>
    </xf>
    <xf numFmtId="0" fontId="27"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7" fillId="3" borderId="0" applyNumberFormat="0" applyBorder="0" applyAlignment="0" applyProtection="0">
      <alignment vertical="center"/>
    </xf>
    <xf numFmtId="0" fontId="23" fillId="0" borderId="1">
      <alignment horizontal="distributed" vertical="center" wrapText="1"/>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3" fillId="24" borderId="0" applyNumberFormat="0" applyBorder="0" applyAlignment="0" applyProtection="0"/>
    <xf numFmtId="0" fontId="25" fillId="14" borderId="0" applyNumberFormat="0" applyBorder="0" applyAlignment="0" applyProtection="0">
      <alignment vertical="center"/>
    </xf>
    <xf numFmtId="0" fontId="25" fillId="5" borderId="0" applyNumberFormat="0" applyBorder="0" applyAlignment="0" applyProtection="0">
      <alignment vertical="center"/>
    </xf>
    <xf numFmtId="0" fontId="27" fillId="3" borderId="0" applyNumberFormat="0" applyBorder="0" applyAlignment="0" applyProtection="0">
      <alignment vertical="center"/>
    </xf>
    <xf numFmtId="0" fontId="25" fillId="5" borderId="0" applyNumberFormat="0" applyBorder="0" applyAlignment="0" applyProtection="0">
      <alignment vertical="center"/>
    </xf>
    <xf numFmtId="0" fontId="27" fillId="3" borderId="0" applyNumberFormat="0" applyBorder="0" applyAlignment="0" applyProtection="0">
      <alignment vertical="center"/>
    </xf>
    <xf numFmtId="0" fontId="25" fillId="5"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5" fillId="5" borderId="0" applyNumberFormat="0" applyBorder="0" applyAlignment="0" applyProtection="0">
      <alignment vertical="center"/>
    </xf>
    <xf numFmtId="0" fontId="28" fillId="43" borderId="0" applyNumberFormat="0" applyBorder="0" applyAlignment="0" applyProtection="0"/>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27" fillId="3" borderId="0" applyNumberFormat="0" applyBorder="0" applyAlignment="0" applyProtection="0">
      <alignment vertical="center"/>
    </xf>
    <xf numFmtId="0" fontId="48" fillId="27"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8" fillId="27" borderId="0" applyNumberFormat="0" applyBorder="0" applyAlignment="0" applyProtection="0">
      <alignment vertical="center"/>
    </xf>
    <xf numFmtId="0" fontId="67" fillId="3" borderId="0" applyNumberFormat="0" applyBorder="0" applyAlignment="0" applyProtection="0">
      <alignment vertical="center"/>
    </xf>
    <xf numFmtId="0" fontId="27" fillId="3" borderId="0" applyNumberFormat="0" applyBorder="0" applyAlignment="0" applyProtection="0">
      <alignment vertical="center"/>
    </xf>
    <xf numFmtId="0" fontId="48" fillId="13" borderId="0" applyNumberFormat="0" applyBorder="0" applyAlignment="0" applyProtection="0">
      <alignment vertical="center"/>
    </xf>
    <xf numFmtId="0" fontId="67" fillId="3" borderId="0" applyNumberFormat="0" applyBorder="0" applyAlignment="0" applyProtection="0">
      <alignment vertical="center"/>
    </xf>
    <xf numFmtId="0" fontId="48" fillId="1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32" fillId="10" borderId="0" applyNumberFormat="0" applyBorder="0" applyAlignment="0" applyProtection="0">
      <alignment vertical="center"/>
    </xf>
    <xf numFmtId="0" fontId="27" fillId="3" borderId="0" applyNumberFormat="0" applyBorder="0" applyAlignment="0" applyProtection="0">
      <alignment vertical="center"/>
    </xf>
    <xf numFmtId="0" fontId="32" fillId="18"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48" fillId="13" borderId="0" applyNumberFormat="0" applyBorder="0" applyAlignment="0" applyProtection="0">
      <alignment vertical="center"/>
    </xf>
    <xf numFmtId="0" fontId="38" fillId="3" borderId="0" applyNumberFormat="0" applyBorder="0" applyAlignment="0" applyProtection="0"/>
    <xf numFmtId="0" fontId="32" fillId="10"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2" fillId="10" borderId="0" applyNumberFormat="0" applyBorder="0" applyAlignment="0" applyProtection="0">
      <alignment vertical="center"/>
    </xf>
    <xf numFmtId="0" fontId="27" fillId="3" borderId="0" applyNumberFormat="0" applyBorder="0" applyAlignment="0" applyProtection="0">
      <alignment vertical="center"/>
    </xf>
    <xf numFmtId="0" fontId="41" fillId="8" borderId="0" applyNumberFormat="0" applyBorder="0" applyAlignment="0" applyProtection="0">
      <alignment vertical="center"/>
    </xf>
    <xf numFmtId="0" fontId="43" fillId="27" borderId="0" applyNumberFormat="0" applyBorder="0" applyAlignment="0" applyProtection="0"/>
    <xf numFmtId="0" fontId="48" fillId="13" borderId="0" applyNumberFormat="0" applyBorder="0" applyAlignment="0" applyProtection="0">
      <alignment vertical="center"/>
    </xf>
    <xf numFmtId="0" fontId="38" fillId="3" borderId="0" applyNumberFormat="0" applyBorder="0" applyAlignment="0" applyProtection="0"/>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27" fillId="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32" fillId="10" borderId="0" applyNumberFormat="0" applyBorder="0" applyAlignment="0" applyProtection="0">
      <alignment vertical="center"/>
    </xf>
    <xf numFmtId="0" fontId="27" fillId="3" borderId="0" applyNumberFormat="0" applyBorder="0" applyAlignment="0" applyProtection="0">
      <alignment vertical="center"/>
    </xf>
    <xf numFmtId="0" fontId="32" fillId="13" borderId="0" applyNumberFormat="0" applyBorder="0" applyAlignment="0" applyProtection="0">
      <alignment vertical="center"/>
    </xf>
    <xf numFmtId="0" fontId="27" fillId="3" borderId="0" applyNumberFormat="0" applyBorder="0" applyAlignment="0" applyProtection="0">
      <alignment vertical="center"/>
    </xf>
    <xf numFmtId="0" fontId="32" fillId="1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32" fillId="13" borderId="0" applyNumberFormat="0" applyBorder="0" applyAlignment="0" applyProtection="0">
      <alignment vertical="center"/>
    </xf>
    <xf numFmtId="0" fontId="32" fillId="27" borderId="0" applyNumberFormat="0" applyBorder="0" applyAlignment="0" applyProtection="0">
      <alignment vertical="center"/>
    </xf>
    <xf numFmtId="0" fontId="67" fillId="3" borderId="0" applyNumberFormat="0" applyBorder="0" applyAlignment="0" applyProtection="0">
      <alignment vertical="center"/>
    </xf>
    <xf numFmtId="0" fontId="32" fillId="10" borderId="0" applyNumberFormat="0" applyBorder="0" applyAlignment="0" applyProtection="0">
      <alignment vertical="center"/>
    </xf>
    <xf numFmtId="0" fontId="48" fillId="30" borderId="0" applyNumberFormat="0" applyBorder="0" applyAlignment="0" applyProtection="0">
      <alignment vertical="center"/>
    </xf>
    <xf numFmtId="0" fontId="32" fillId="18" borderId="0" applyNumberFormat="0" applyBorder="0" applyAlignment="0" applyProtection="0">
      <alignment vertical="center"/>
    </xf>
    <xf numFmtId="0" fontId="32" fillId="30" borderId="0" applyNumberFormat="0" applyBorder="0" applyAlignment="0" applyProtection="0">
      <alignment vertical="center"/>
    </xf>
    <xf numFmtId="0" fontId="32" fillId="18" borderId="0" applyNumberFormat="0" applyBorder="0" applyAlignment="0" applyProtection="0">
      <alignment vertical="center"/>
    </xf>
    <xf numFmtId="0" fontId="32" fillId="30" borderId="0" applyNumberFormat="0" applyBorder="0" applyAlignment="0" applyProtection="0">
      <alignment vertical="center"/>
    </xf>
    <xf numFmtId="0" fontId="27" fillId="3" borderId="0" applyNumberFormat="0" applyBorder="0" applyAlignment="0" applyProtection="0">
      <alignment vertical="center"/>
    </xf>
    <xf numFmtId="0" fontId="32" fillId="30" borderId="0" applyNumberFormat="0" applyBorder="0" applyAlignment="0" applyProtection="0">
      <alignment vertical="center"/>
    </xf>
    <xf numFmtId="0" fontId="38" fillId="3" borderId="0" applyNumberFormat="0" applyBorder="0" applyAlignment="0" applyProtection="0"/>
    <xf numFmtId="0" fontId="32" fillId="18"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27" fillId="3" borderId="0" applyNumberFormat="0" applyBorder="0" applyAlignment="0" applyProtection="0">
      <alignment vertical="center"/>
    </xf>
    <xf numFmtId="0" fontId="32" fillId="30" borderId="0" applyNumberFormat="0" applyBorder="0" applyAlignment="0" applyProtection="0">
      <alignment vertical="center"/>
    </xf>
    <xf numFmtId="0" fontId="27" fillId="3"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177" fontId="49" fillId="0" borderId="0">
      <protection locked="0"/>
    </xf>
    <xf numFmtId="177" fontId="49" fillId="0" borderId="0">
      <protection locked="0"/>
    </xf>
    <xf numFmtId="0" fontId="32" fillId="30" borderId="0" applyNumberFormat="0" applyBorder="0" applyAlignment="0" applyProtection="0">
      <alignment vertical="center"/>
    </xf>
    <xf numFmtId="0" fontId="32" fillId="18" borderId="0" applyNumberFormat="0" applyBorder="0" applyAlignment="0" applyProtection="0">
      <alignment vertical="center"/>
    </xf>
    <xf numFmtId="0" fontId="27" fillId="3" borderId="0" applyNumberFormat="0" applyBorder="0" applyAlignment="0" applyProtection="0">
      <alignment vertical="center"/>
    </xf>
    <xf numFmtId="0" fontId="32" fillId="18" borderId="0" applyNumberFormat="0" applyBorder="0" applyAlignment="0" applyProtection="0">
      <alignment vertical="center"/>
    </xf>
    <xf numFmtId="0" fontId="27" fillId="3" borderId="0" applyNumberFormat="0" applyBorder="0" applyAlignment="0" applyProtection="0">
      <alignment vertical="center"/>
    </xf>
    <xf numFmtId="0" fontId="32" fillId="18" borderId="0" applyNumberFormat="0" applyBorder="0" applyAlignment="0" applyProtection="0">
      <alignment vertical="center"/>
    </xf>
    <xf numFmtId="177" fontId="34" fillId="0" borderId="0">
      <protection locked="0"/>
    </xf>
    <xf numFmtId="0" fontId="32" fillId="18"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38" fillId="3" borderId="0" applyNumberFormat="0" applyBorder="0" applyAlignment="0" applyProtection="0"/>
    <xf numFmtId="0" fontId="32" fillId="18"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27" fillId="3" borderId="0" applyNumberFormat="0" applyBorder="0" applyAlignment="0" applyProtection="0">
      <alignment vertical="center"/>
    </xf>
    <xf numFmtId="0" fontId="32" fillId="40" borderId="0" applyNumberFormat="0" applyBorder="0" applyAlignment="0" applyProtection="0">
      <alignment vertical="center"/>
    </xf>
    <xf numFmtId="0" fontId="27" fillId="3" borderId="0" applyNumberFormat="0" applyBorder="0" applyAlignment="0" applyProtection="0">
      <alignment vertical="center"/>
    </xf>
    <xf numFmtId="0" fontId="32" fillId="40" borderId="0" applyNumberFormat="0" applyBorder="0" applyAlignment="0" applyProtection="0">
      <alignment vertical="center"/>
    </xf>
    <xf numFmtId="0" fontId="48" fillId="27" borderId="0" applyNumberFormat="0" applyBorder="0" applyAlignment="0" applyProtection="0">
      <alignment vertical="center"/>
    </xf>
    <xf numFmtId="0" fontId="27" fillId="3" borderId="0" applyNumberFormat="0" applyBorder="0" applyAlignment="0" applyProtection="0">
      <alignment vertical="center"/>
    </xf>
    <xf numFmtId="0" fontId="48" fillId="27"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177" fontId="49" fillId="0" borderId="0">
      <protection locked="0"/>
    </xf>
    <xf numFmtId="177" fontId="49" fillId="0" borderId="0">
      <protection locked="0"/>
    </xf>
    <xf numFmtId="0" fontId="32" fillId="40" borderId="0" applyNumberFormat="0" applyBorder="0" applyAlignment="0" applyProtection="0">
      <alignment vertical="center"/>
    </xf>
    <xf numFmtId="0" fontId="27" fillId="3" borderId="0" applyNumberFormat="0" applyBorder="0" applyAlignment="0" applyProtection="0">
      <alignment vertical="center"/>
    </xf>
    <xf numFmtId="0" fontId="32" fillId="27" borderId="0" applyNumberFormat="0" applyBorder="0" applyAlignment="0" applyProtection="0">
      <alignment vertical="center"/>
    </xf>
    <xf numFmtId="0" fontId="27" fillId="3" borderId="0" applyNumberFormat="0" applyBorder="0" applyAlignment="0" applyProtection="0">
      <alignment vertical="center"/>
    </xf>
    <xf numFmtId="0" fontId="32" fillId="27" borderId="0" applyNumberFormat="0" applyBorder="0" applyAlignment="0" applyProtection="0">
      <alignment vertical="center"/>
    </xf>
    <xf numFmtId="0" fontId="27" fillId="3" borderId="0" applyNumberFormat="0" applyBorder="0" applyAlignment="0" applyProtection="0">
      <alignment vertical="center"/>
    </xf>
    <xf numFmtId="0" fontId="32" fillId="27" borderId="0" applyNumberFormat="0" applyBorder="0" applyAlignment="0" applyProtection="0">
      <alignment vertical="center"/>
    </xf>
    <xf numFmtId="0" fontId="27" fillId="3" borderId="0" applyNumberFormat="0" applyBorder="0" applyAlignment="0" applyProtection="0">
      <alignment vertical="center"/>
    </xf>
    <xf numFmtId="0" fontId="32" fillId="27"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2" fillId="40" borderId="0" applyNumberFormat="0" applyBorder="0" applyAlignment="0" applyProtection="0">
      <alignment vertical="center"/>
    </xf>
    <xf numFmtId="0" fontId="32" fillId="13" borderId="0" applyNumberFormat="0" applyBorder="0" applyAlignment="0" applyProtection="0">
      <alignment vertical="center"/>
    </xf>
    <xf numFmtId="0" fontId="27" fillId="3" borderId="0" applyNumberFormat="0" applyBorder="0" applyAlignment="0" applyProtection="0">
      <alignment vertical="center"/>
    </xf>
    <xf numFmtId="0" fontId="32" fillId="13" borderId="0" applyNumberFormat="0" applyBorder="0" applyAlignment="0" applyProtection="0">
      <alignment vertical="center"/>
    </xf>
    <xf numFmtId="0" fontId="48"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27" fillId="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27" fillId="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38" fillId="35" borderId="0" applyNumberFormat="0" applyBorder="0" applyAlignment="0" applyProtection="0"/>
    <xf numFmtId="0" fontId="32" fillId="13" borderId="0" applyNumberFormat="0" applyBorder="0" applyAlignment="0" applyProtection="0">
      <alignment vertical="center"/>
    </xf>
    <xf numFmtId="0" fontId="38" fillId="35" borderId="0" applyNumberFormat="0" applyBorder="0" applyAlignment="0" applyProtection="0"/>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8" fillId="35" borderId="0" applyNumberFormat="0" applyBorder="0" applyAlignment="0" applyProtection="0"/>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3"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48" fillId="38" borderId="0" applyNumberFormat="0" applyBorder="0" applyAlignment="0" applyProtection="0">
      <alignment vertical="center"/>
    </xf>
    <xf numFmtId="0" fontId="27" fillId="3" borderId="0" applyNumberFormat="0" applyBorder="0" applyAlignment="0" applyProtection="0">
      <alignment vertical="center"/>
    </xf>
    <xf numFmtId="0" fontId="32" fillId="4" borderId="0" applyNumberFormat="0" applyBorder="0" applyAlignment="0" applyProtection="0">
      <alignment vertical="center"/>
    </xf>
    <xf numFmtId="0" fontId="27" fillId="3" borderId="0" applyNumberFormat="0" applyBorder="0" applyAlignment="0" applyProtection="0">
      <alignment vertical="center"/>
    </xf>
    <xf numFmtId="0" fontId="32" fillId="4" borderId="0" applyNumberFormat="0" applyBorder="0" applyAlignment="0" applyProtection="0">
      <alignment vertical="center"/>
    </xf>
    <xf numFmtId="0" fontId="27" fillId="3" borderId="0" applyNumberFormat="0" applyBorder="0" applyAlignment="0" applyProtection="0">
      <alignment vertical="center"/>
    </xf>
    <xf numFmtId="0" fontId="32" fillId="4" borderId="0" applyNumberFormat="0" applyBorder="0" applyAlignment="0" applyProtection="0">
      <alignment vertical="center"/>
    </xf>
    <xf numFmtId="0" fontId="38" fillId="3" borderId="0" applyNumberFormat="0" applyBorder="0" applyAlignment="0" applyProtection="0"/>
    <xf numFmtId="0" fontId="48" fillId="3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9" fontId="0" fillId="0" borderId="0" applyFont="0" applyFill="0" applyBorder="0" applyAlignment="0" applyProtection="0">
      <alignment vertical="center"/>
    </xf>
    <xf numFmtId="0" fontId="32" fillId="38" borderId="0" applyNumberFormat="0" applyBorder="0" applyAlignment="0" applyProtection="0">
      <alignment vertical="center"/>
    </xf>
    <xf numFmtId="0" fontId="27" fillId="3" borderId="0" applyNumberFormat="0" applyBorder="0" applyAlignment="0" applyProtection="0">
      <alignment vertical="center"/>
    </xf>
    <xf numFmtId="0" fontId="32" fillId="4" borderId="0" applyNumberFormat="0" applyBorder="0" applyAlignment="0" applyProtection="0">
      <alignment vertical="center"/>
    </xf>
    <xf numFmtId="0" fontId="32" fillId="10" borderId="0" applyNumberFormat="0" applyBorder="0" applyAlignment="0" applyProtection="0">
      <alignment vertical="center"/>
    </xf>
    <xf numFmtId="0" fontId="27" fillId="3" borderId="0" applyNumberFormat="0" applyBorder="0" applyAlignment="0" applyProtection="0">
      <alignment vertical="center"/>
    </xf>
    <xf numFmtId="0" fontId="32" fillId="30" borderId="0" applyNumberFormat="0" applyBorder="0" applyAlignment="0" applyProtection="0">
      <alignment vertical="center"/>
    </xf>
    <xf numFmtId="0" fontId="27" fillId="3" borderId="0" applyNumberFormat="0" applyBorder="0" applyAlignment="0" applyProtection="0">
      <alignment vertical="center"/>
    </xf>
    <xf numFmtId="0" fontId="32" fillId="18" borderId="0" applyNumberFormat="0" applyBorder="0" applyAlignment="0" applyProtection="0">
      <alignment vertical="center"/>
    </xf>
    <xf numFmtId="0" fontId="27" fillId="3" borderId="0" applyNumberFormat="0" applyBorder="0" applyAlignment="0" applyProtection="0">
      <alignment vertical="center"/>
    </xf>
    <xf numFmtId="0" fontId="67" fillId="3" borderId="0" applyNumberFormat="0" applyBorder="0" applyAlignment="0" applyProtection="0">
      <alignment vertical="center"/>
    </xf>
    <xf numFmtId="0" fontId="32" fillId="18"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27" fillId="3" borderId="0" applyNumberFormat="0" applyBorder="0" applyAlignment="0" applyProtection="0">
      <alignment vertical="center"/>
    </xf>
    <xf numFmtId="0" fontId="32" fillId="13" borderId="0" applyNumberFormat="0" applyBorder="0" applyAlignment="0" applyProtection="0">
      <alignment vertical="center"/>
    </xf>
    <xf numFmtId="0" fontId="27" fillId="3" borderId="0" applyNumberFormat="0" applyBorder="0" applyAlignment="0" applyProtection="0">
      <alignment vertical="center"/>
    </xf>
    <xf numFmtId="0" fontId="32" fillId="1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32" fillId="13" borderId="0" applyNumberFormat="0" applyBorder="0" applyAlignment="0" applyProtection="0">
      <alignment vertical="center"/>
    </xf>
    <xf numFmtId="0" fontId="27" fillId="3" borderId="0" applyNumberFormat="0" applyBorder="0" applyAlignment="0" applyProtection="0">
      <alignment vertical="center"/>
    </xf>
    <xf numFmtId="0" fontId="28" fillId="43" borderId="0" applyNumberFormat="0" applyBorder="0" applyAlignment="0" applyProtection="0"/>
    <xf numFmtId="0" fontId="27" fillId="8" borderId="0" applyNumberFormat="0" applyBorder="0" applyAlignment="0" applyProtection="0">
      <alignment vertical="center"/>
    </xf>
    <xf numFmtId="0" fontId="43" fillId="37" borderId="0" applyNumberFormat="0" applyBorder="0" applyAlignment="0" applyProtection="0"/>
    <xf numFmtId="0" fontId="43" fillId="37" borderId="0" applyNumberFormat="0" applyBorder="0" applyAlignment="0" applyProtection="0"/>
    <xf numFmtId="0" fontId="27" fillId="3" borderId="0" applyNumberFormat="0" applyBorder="0" applyAlignment="0" applyProtection="0">
      <alignment vertical="center"/>
    </xf>
    <xf numFmtId="0" fontId="43" fillId="37" borderId="0" applyNumberFormat="0" applyBorder="0" applyAlignment="0" applyProtection="0"/>
    <xf numFmtId="0" fontId="43" fillId="37" borderId="0" applyNumberFormat="0" applyBorder="0" applyAlignment="0" applyProtection="0"/>
    <xf numFmtId="0" fontId="27" fillId="3" borderId="0" applyNumberFormat="0" applyBorder="0" applyAlignment="0" applyProtection="0">
      <alignment vertical="center"/>
    </xf>
    <xf numFmtId="0" fontId="43" fillId="37" borderId="0" applyNumberFormat="0" applyBorder="0" applyAlignment="0" applyProtection="0"/>
    <xf numFmtId="0" fontId="28" fillId="14" borderId="0" applyNumberFormat="0" applyBorder="0" applyAlignment="0" applyProtection="0"/>
    <xf numFmtId="0" fontId="38" fillId="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7" fillId="3" borderId="0" applyNumberFormat="0" applyBorder="0" applyAlignment="0" applyProtection="0">
      <alignment vertical="center"/>
    </xf>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8" fillId="54" borderId="0" applyNumberFormat="0" applyBorder="0" applyAlignment="0" applyProtection="0"/>
    <xf numFmtId="0" fontId="43" fillId="35" borderId="0" applyNumberFormat="0" applyBorder="0" applyAlignment="0" applyProtection="0"/>
    <xf numFmtId="0" fontId="43" fillId="35" borderId="0" applyNumberFormat="0" applyBorder="0" applyAlignment="0" applyProtection="0"/>
    <xf numFmtId="0" fontId="43" fillId="35" borderId="0" applyNumberFormat="0" applyBorder="0" applyAlignment="0" applyProtection="0"/>
    <xf numFmtId="177" fontId="49" fillId="0" borderId="0">
      <protection locked="0"/>
    </xf>
    <xf numFmtId="177" fontId="49" fillId="0" borderId="0">
      <protection locked="0"/>
    </xf>
    <xf numFmtId="0" fontId="43" fillId="35" borderId="0" applyNumberFormat="0" applyBorder="0" applyAlignment="0" applyProtection="0"/>
    <xf numFmtId="0" fontId="43" fillId="35" borderId="0" applyNumberFormat="0" applyBorder="0" applyAlignment="0" applyProtection="0"/>
    <xf numFmtId="0" fontId="43" fillId="27" borderId="0" applyNumberFormat="0" applyBorder="0" applyAlignment="0" applyProtection="0"/>
    <xf numFmtId="0" fontId="38" fillId="3" borderId="0" applyNumberFormat="0" applyBorder="0" applyAlignment="0" applyProtection="0"/>
    <xf numFmtId="177" fontId="34" fillId="0" borderId="0">
      <protection locked="0"/>
    </xf>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27" fillId="3" borderId="0" applyNumberFormat="0" applyBorder="0" applyAlignment="0" applyProtection="0">
      <alignment vertical="center"/>
    </xf>
    <xf numFmtId="0" fontId="43" fillId="27" borderId="0" applyNumberFormat="0" applyBorder="0" applyAlignment="0" applyProtection="0"/>
    <xf numFmtId="41" fontId="0" fillId="0" borderId="0" applyFont="0" applyFill="0" applyBorder="0" applyAlignment="0" applyProtection="0"/>
    <xf numFmtId="0" fontId="28" fillId="36" borderId="0" applyNumberFormat="0" applyBorder="0" applyAlignment="0" applyProtection="0"/>
    <xf numFmtId="0" fontId="27" fillId="3" borderId="0" applyNumberFormat="0" applyBorder="0" applyAlignment="0" applyProtection="0">
      <alignment vertical="center"/>
    </xf>
    <xf numFmtId="0" fontId="28" fillId="36" borderId="0" applyNumberFormat="0" applyBorder="0" applyAlignment="0" applyProtection="0"/>
    <xf numFmtId="0" fontId="27" fillId="3" borderId="0" applyNumberFormat="0" applyBorder="0" applyAlignment="0" applyProtection="0">
      <alignment vertical="center"/>
    </xf>
    <xf numFmtId="0" fontId="28" fillId="36" borderId="0" applyNumberFormat="0" applyBorder="0" applyAlignment="0" applyProtection="0"/>
    <xf numFmtId="177" fontId="59" fillId="0" borderId="0">
      <protection locked="0"/>
    </xf>
    <xf numFmtId="0" fontId="28" fillId="54" borderId="0" applyNumberFormat="0" applyBorder="0" applyAlignment="0" applyProtection="0"/>
    <xf numFmtId="0" fontId="27" fillId="3" borderId="0" applyNumberFormat="0" applyBorder="0" applyAlignment="0" applyProtection="0">
      <alignment vertical="center"/>
    </xf>
    <xf numFmtId="0" fontId="28" fillId="54" borderId="0" applyNumberFormat="0" applyBorder="0" applyAlignment="0" applyProtection="0"/>
    <xf numFmtId="0" fontId="27" fillId="3" borderId="0" applyNumberFormat="0" applyBorder="0" applyAlignment="0" applyProtection="0">
      <alignment vertical="center"/>
    </xf>
    <xf numFmtId="0" fontId="28" fillId="54" borderId="0" applyNumberFormat="0" applyBorder="0" applyAlignment="0" applyProtection="0"/>
    <xf numFmtId="0" fontId="27" fillId="3" borderId="0" applyNumberFormat="0" applyBorder="0" applyAlignment="0" applyProtection="0">
      <alignment vertical="center"/>
    </xf>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39" fillId="3" borderId="0" applyNumberFormat="0" applyBorder="0" applyAlignment="0" applyProtection="0">
      <alignment vertical="center"/>
    </xf>
    <xf numFmtId="0" fontId="28" fillId="54" borderId="0" applyNumberFormat="0" applyBorder="0" applyAlignment="0" applyProtection="0"/>
    <xf numFmtId="0" fontId="39" fillId="3" borderId="0" applyNumberFormat="0" applyBorder="0" applyAlignment="0" applyProtection="0">
      <alignment vertical="center"/>
    </xf>
    <xf numFmtId="0" fontId="28" fillId="54" borderId="0" applyNumberFormat="0" applyBorder="0" applyAlignment="0" applyProtection="0"/>
    <xf numFmtId="0" fontId="39" fillId="3" borderId="0" applyNumberFormat="0" applyBorder="0" applyAlignment="0" applyProtection="0">
      <alignment vertical="center"/>
    </xf>
    <xf numFmtId="0" fontId="28" fillId="54" borderId="0" applyNumberFormat="0" applyBorder="0" applyAlignment="0" applyProtection="0"/>
    <xf numFmtId="0" fontId="27" fillId="3" borderId="0" applyNumberFormat="0" applyBorder="0" applyAlignment="0" applyProtection="0">
      <alignment vertical="center"/>
    </xf>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41" fillId="8" borderId="0" applyNumberFormat="0" applyBorder="0" applyAlignment="0" applyProtection="0">
      <alignment vertical="center"/>
    </xf>
    <xf numFmtId="0" fontId="28" fillId="54" borderId="0" applyNumberFormat="0" applyBorder="0" applyAlignment="0" applyProtection="0"/>
    <xf numFmtId="0" fontId="42" fillId="8" borderId="0" applyNumberFormat="0" applyBorder="0" applyAlignment="0" applyProtection="0">
      <alignment vertical="center"/>
    </xf>
    <xf numFmtId="0" fontId="28" fillId="54" borderId="0" applyNumberFormat="0" applyBorder="0" applyAlignment="0" applyProtection="0"/>
    <xf numFmtId="0" fontId="42" fillId="8" borderId="0" applyNumberFormat="0" applyBorder="0" applyAlignment="0" applyProtection="0">
      <alignment vertical="center"/>
    </xf>
    <xf numFmtId="0" fontId="28" fillId="54" borderId="0" applyNumberFormat="0" applyBorder="0" applyAlignment="0" applyProtection="0"/>
    <xf numFmtId="0" fontId="42" fillId="8" borderId="0" applyNumberFormat="0" applyBorder="0" applyAlignment="0" applyProtection="0">
      <alignment vertical="center"/>
    </xf>
    <xf numFmtId="0" fontId="28" fillId="54" borderId="0" applyNumberFormat="0" applyBorder="0" applyAlignment="0" applyProtection="0"/>
    <xf numFmtId="0" fontId="27" fillId="3" borderId="0" applyNumberFormat="0" applyBorder="0" applyAlignment="0" applyProtection="0">
      <alignment vertical="center"/>
    </xf>
    <xf numFmtId="0" fontId="28" fillId="54" borderId="0" applyNumberFormat="0" applyBorder="0" applyAlignment="0" applyProtection="0"/>
    <xf numFmtId="0" fontId="28" fillId="36" borderId="0" applyNumberFormat="0" applyBorder="0" applyAlignment="0" applyProtection="0"/>
    <xf numFmtId="0" fontId="27" fillId="3" borderId="0" applyNumberFormat="0" applyBorder="0" applyAlignment="0" applyProtection="0">
      <alignment vertical="center"/>
    </xf>
    <xf numFmtId="0" fontId="43" fillId="35" borderId="0" applyNumberFormat="0" applyBorder="0" applyAlignment="0" applyProtection="0"/>
    <xf numFmtId="0" fontId="27" fillId="3" borderId="0" applyNumberFormat="0" applyBorder="0" applyAlignment="0" applyProtection="0">
      <alignment vertical="center"/>
    </xf>
    <xf numFmtId="0" fontId="43" fillId="35" borderId="0" applyNumberFormat="0" applyBorder="0" applyAlignment="0" applyProtection="0"/>
    <xf numFmtId="0" fontId="27" fillId="3" borderId="0" applyNumberFormat="0" applyBorder="0" applyAlignment="0" applyProtection="0">
      <alignment vertical="center"/>
    </xf>
    <xf numFmtId="0" fontId="43" fillId="35" borderId="0" applyNumberFormat="0" applyBorder="0" applyAlignment="0" applyProtection="0"/>
    <xf numFmtId="0" fontId="27" fillId="3" borderId="0" applyNumberFormat="0" applyBorder="0" applyAlignment="0" applyProtection="0">
      <alignment vertical="center"/>
    </xf>
    <xf numFmtId="0" fontId="43" fillId="35" borderId="0" applyNumberFormat="0" applyBorder="0" applyAlignment="0" applyProtection="0"/>
    <xf numFmtId="0" fontId="27" fillId="8" borderId="0" applyNumberFormat="0" applyBorder="0" applyAlignment="0" applyProtection="0">
      <alignment vertical="center"/>
    </xf>
    <xf numFmtId="0" fontId="43" fillId="35" borderId="0" applyNumberFormat="0" applyBorder="0" applyAlignment="0" applyProtection="0"/>
    <xf numFmtId="0" fontId="43" fillId="35" borderId="0" applyNumberFormat="0" applyBorder="0" applyAlignment="0" applyProtection="0"/>
    <xf numFmtId="0" fontId="39" fillId="3" borderId="0" applyNumberFormat="0" applyBorder="0" applyAlignment="0" applyProtection="0">
      <alignment vertical="center"/>
    </xf>
    <xf numFmtId="177" fontId="34" fillId="0" borderId="0">
      <protection locked="0"/>
    </xf>
    <xf numFmtId="0" fontId="43" fillId="23" borderId="0" applyNumberFormat="0" applyBorder="0" applyAlignment="0" applyProtection="0"/>
    <xf numFmtId="0" fontId="43" fillId="23"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38" fillId="3" borderId="0" applyNumberFormat="0" applyBorder="0" applyAlignment="0" applyProtection="0"/>
    <xf numFmtId="0" fontId="28" fillId="27" borderId="0" applyNumberFormat="0" applyBorder="0" applyAlignment="0" applyProtection="0"/>
    <xf numFmtId="0" fontId="38" fillId="3" borderId="0" applyNumberFormat="0" applyBorder="0" applyAlignment="0" applyProtection="0"/>
    <xf numFmtId="177" fontId="34" fillId="0" borderId="0">
      <protection locked="0"/>
    </xf>
    <xf numFmtId="0" fontId="28" fillId="27" borderId="0" applyNumberFormat="0" applyBorder="0" applyAlignment="0" applyProtection="0"/>
    <xf numFmtId="0" fontId="28" fillId="36" borderId="0" applyNumberFormat="0" applyBorder="0" applyAlignment="0" applyProtection="0"/>
    <xf numFmtId="0" fontId="27" fillId="3" borderId="0" applyNumberFormat="0" applyBorder="0" applyAlignment="0" applyProtection="0">
      <alignment vertical="center"/>
    </xf>
    <xf numFmtId="0" fontId="28" fillId="36"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8" fillId="36"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7" fillId="3" borderId="0" applyNumberFormat="0" applyBorder="0" applyAlignment="0" applyProtection="0">
      <alignment vertical="center"/>
    </xf>
    <xf numFmtId="0" fontId="28" fillId="36" borderId="0" applyNumberFormat="0" applyBorder="0" applyAlignment="0" applyProtection="0"/>
    <xf numFmtId="0" fontId="27" fillId="3" borderId="0" applyNumberFormat="0" applyBorder="0" applyAlignment="0" applyProtection="0">
      <alignment vertical="center"/>
    </xf>
    <xf numFmtId="0" fontId="43"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38" fillId="3" borderId="0" applyNumberFormat="0" applyBorder="0" applyAlignment="0" applyProtection="0"/>
    <xf numFmtId="0" fontId="28" fillId="36" borderId="0" applyNumberFormat="0" applyBorder="0" applyAlignment="0" applyProtection="0"/>
    <xf numFmtId="0" fontId="38" fillId="3" borderId="0" applyNumberFormat="0" applyBorder="0" applyAlignment="0" applyProtection="0"/>
    <xf numFmtId="0" fontId="28" fillId="36"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28" fillId="36" borderId="0" applyNumberFormat="0" applyBorder="0" applyAlignment="0" applyProtection="0"/>
    <xf numFmtId="0" fontId="38" fillId="3"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43" fillId="37" borderId="0" applyNumberFormat="0" applyBorder="0" applyAlignment="0" applyProtection="0"/>
    <xf numFmtId="0" fontId="27" fillId="3" borderId="0" applyNumberFormat="0" applyBorder="0" applyAlignment="0" applyProtection="0">
      <alignment vertical="center"/>
    </xf>
    <xf numFmtId="0" fontId="43" fillId="37" borderId="0" applyNumberFormat="0" applyBorder="0" applyAlignment="0" applyProtection="0"/>
    <xf numFmtId="0" fontId="43" fillId="37" borderId="0" applyNumberFormat="0" applyBorder="0" applyAlignment="0" applyProtection="0"/>
    <xf numFmtId="0" fontId="27" fillId="3" borderId="0" applyNumberFormat="0" applyBorder="0" applyAlignment="0" applyProtection="0">
      <alignment vertical="center"/>
    </xf>
    <xf numFmtId="0" fontId="43" fillId="37" borderId="0" applyNumberFormat="0" applyBorder="0" applyAlignment="0" applyProtection="0"/>
    <xf numFmtId="0" fontId="43" fillId="27"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41" fillId="8" borderId="0" applyNumberFormat="0" applyBorder="0" applyAlignment="0" applyProtection="0">
      <alignment vertical="center"/>
    </xf>
    <xf numFmtId="177" fontId="34" fillId="0" borderId="0">
      <protection locked="0"/>
    </xf>
    <xf numFmtId="177" fontId="34" fillId="0" borderId="0">
      <protection locked="0"/>
    </xf>
    <xf numFmtId="0" fontId="43" fillId="27" borderId="0" applyNumberFormat="0" applyBorder="0" applyAlignment="0" applyProtection="0"/>
    <xf numFmtId="0" fontId="27" fillId="3" borderId="0" applyNumberFormat="0" applyBorder="0" applyAlignment="0" applyProtection="0">
      <alignment vertical="center"/>
    </xf>
    <xf numFmtId="0" fontId="41" fillId="8" borderId="0" applyNumberFormat="0" applyBorder="0" applyAlignment="0" applyProtection="0">
      <alignment vertical="center"/>
    </xf>
    <xf numFmtId="0" fontId="43" fillId="27" borderId="0" applyNumberFormat="0" applyBorder="0" applyAlignment="0" applyProtection="0"/>
    <xf numFmtId="0" fontId="38" fillId="3" borderId="0" applyNumberFormat="0" applyBorder="0" applyAlignment="0" applyProtection="0"/>
    <xf numFmtId="0" fontId="43" fillId="27" borderId="0" applyNumberFormat="0" applyBorder="0" applyAlignment="0" applyProtection="0"/>
    <xf numFmtId="0" fontId="27" fillId="3" borderId="0" applyNumberFormat="0" applyBorder="0" applyAlignment="0" applyProtection="0">
      <alignment vertical="center"/>
    </xf>
    <xf numFmtId="0" fontId="43" fillId="27" borderId="0" applyNumberFormat="0" applyBorder="0" applyAlignment="0" applyProtection="0"/>
    <xf numFmtId="0" fontId="28" fillId="27"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28" fillId="27" borderId="0" applyNumberFormat="0" applyBorder="0" applyAlignment="0" applyProtection="0"/>
    <xf numFmtId="0" fontId="28" fillId="13" borderId="0" applyNumberFormat="0" applyBorder="0" applyAlignment="0" applyProtection="0"/>
    <xf numFmtId="0" fontId="28" fillId="27" borderId="0" applyNumberFormat="0" applyBorder="0" applyAlignment="0" applyProtection="0"/>
    <xf numFmtId="0" fontId="38" fillId="3" borderId="0" applyNumberFormat="0" applyBorder="0" applyAlignment="0" applyProtection="0"/>
    <xf numFmtId="0" fontId="28" fillId="27" borderId="0" applyNumberFormat="0" applyBorder="0" applyAlignment="0" applyProtection="0"/>
    <xf numFmtId="0" fontId="39" fillId="3" borderId="0" applyNumberFormat="0" applyBorder="0" applyAlignment="0" applyProtection="0">
      <alignment vertical="center"/>
    </xf>
    <xf numFmtId="0" fontId="28" fillId="27"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7" fillId="3" borderId="0" applyNumberFormat="0" applyBorder="0" applyAlignment="0" applyProtection="0">
      <alignment vertical="center"/>
    </xf>
    <xf numFmtId="0" fontId="28" fillId="43" borderId="0" applyNumberFormat="0" applyBorder="0" applyAlignment="0" applyProtection="0"/>
    <xf numFmtId="0" fontId="27" fillId="3" borderId="0" applyNumberFormat="0" applyBorder="0" applyAlignment="0" applyProtection="0">
      <alignment vertical="center"/>
    </xf>
    <xf numFmtId="0" fontId="28" fillId="43" borderId="0" applyNumberFormat="0" applyBorder="0" applyAlignment="0" applyProtection="0"/>
    <xf numFmtId="0" fontId="27" fillId="3" borderId="0" applyNumberFormat="0" applyBorder="0" applyAlignment="0" applyProtection="0">
      <alignment vertical="center"/>
    </xf>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38" fillId="3" borderId="0" applyNumberFormat="0" applyBorder="0" applyAlignment="0" applyProtection="0"/>
    <xf numFmtId="0" fontId="28" fillId="43" borderId="0" applyNumberFormat="0" applyBorder="0" applyAlignment="0" applyProtection="0"/>
    <xf numFmtId="0" fontId="38" fillId="3" borderId="0" applyNumberFormat="0" applyBorder="0" applyAlignment="0" applyProtection="0"/>
    <xf numFmtId="0" fontId="28" fillId="4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28" fillId="43" borderId="0" applyNumberFormat="0" applyBorder="0" applyAlignment="0" applyProtection="0"/>
    <xf numFmtId="0" fontId="39" fillId="3" borderId="0" applyNumberFormat="0" applyBorder="0" applyAlignment="0" applyProtection="0">
      <alignment vertical="center"/>
    </xf>
    <xf numFmtId="0" fontId="32" fillId="40"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3" fillId="24"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37" borderId="0" applyNumberFormat="0" applyBorder="0" applyAlignment="0" applyProtection="0"/>
    <xf numFmtId="0" fontId="27" fillId="3" borderId="0" applyNumberFormat="0" applyBorder="0" applyAlignment="0" applyProtection="0">
      <alignment vertical="center"/>
    </xf>
    <xf numFmtId="0" fontId="79" fillId="0" borderId="0" applyProtection="0"/>
    <xf numFmtId="0" fontId="43" fillId="37" borderId="0" applyNumberFormat="0" applyBorder="0" applyAlignment="0" applyProtection="0"/>
    <xf numFmtId="0" fontId="27" fillId="8" borderId="0" applyNumberFormat="0" applyBorder="0" applyAlignment="0" applyProtection="0">
      <alignment vertical="center"/>
    </xf>
    <xf numFmtId="0" fontId="28" fillId="14" borderId="0" applyNumberFormat="0" applyBorder="0" applyAlignment="0" applyProtection="0"/>
    <xf numFmtId="0" fontId="27" fillId="8" borderId="0" applyNumberFormat="0" applyBorder="0" applyAlignment="0" applyProtection="0">
      <alignment vertical="center"/>
    </xf>
    <xf numFmtId="0" fontId="28" fillId="14" borderId="0" applyNumberFormat="0" applyBorder="0" applyAlignment="0" applyProtection="0"/>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8" fillId="14" borderId="0" applyNumberFormat="0" applyBorder="0" applyAlignment="0" applyProtection="0"/>
    <xf numFmtId="4" fontId="34" fillId="0" borderId="0">
      <protection locked="0"/>
    </xf>
    <xf numFmtId="0" fontId="28" fillId="13" borderId="0" applyNumberFormat="0" applyBorder="0" applyAlignment="0" applyProtection="0"/>
    <xf numFmtId="177" fontId="34" fillId="0" borderId="0">
      <protection locked="0"/>
    </xf>
    <xf numFmtId="0" fontId="28" fillId="13" borderId="0" applyNumberFormat="0" applyBorder="0" applyAlignment="0" applyProtection="0"/>
    <xf numFmtId="177" fontId="34" fillId="0" borderId="0">
      <protection locked="0"/>
    </xf>
    <xf numFmtId="0" fontId="28" fillId="13" borderId="0" applyNumberFormat="0" applyBorder="0" applyAlignment="0" applyProtection="0"/>
    <xf numFmtId="177" fontId="34" fillId="0" borderId="0">
      <protection locked="0"/>
    </xf>
    <xf numFmtId="2" fontId="76" fillId="0" borderId="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177" fontId="34" fillId="0" borderId="0">
      <protection locked="0"/>
    </xf>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8" fillId="13" borderId="0" applyNumberFormat="0" applyBorder="0" applyAlignment="0" applyProtection="0"/>
    <xf numFmtId="0" fontId="27" fillId="3" borderId="0" applyNumberFormat="0" applyBorder="0" applyAlignment="0" applyProtection="0">
      <alignment vertical="center"/>
    </xf>
    <xf numFmtId="0" fontId="28" fillId="13" borderId="0" applyNumberFormat="0" applyBorder="0" applyAlignment="0" applyProtection="0"/>
    <xf numFmtId="0" fontId="27" fillId="3" borderId="0" applyNumberFormat="0" applyBorder="0" applyAlignment="0" applyProtection="0">
      <alignment vertical="center"/>
    </xf>
    <xf numFmtId="0" fontId="28" fillId="13" borderId="0" applyNumberFormat="0" applyBorder="0" applyAlignment="0" applyProtection="0"/>
    <xf numFmtId="0" fontId="38" fillId="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7" fillId="3" borderId="0" applyNumberFormat="0" applyBorder="0" applyAlignment="0" applyProtection="0">
      <alignment vertical="center"/>
    </xf>
    <xf numFmtId="0" fontId="28" fillId="13" borderId="0" applyNumberFormat="0" applyBorder="0" applyAlignment="0" applyProtection="0"/>
    <xf numFmtId="0" fontId="27" fillId="3" borderId="0" applyNumberFormat="0" applyBorder="0" applyAlignment="0" applyProtection="0">
      <alignment vertical="center"/>
    </xf>
    <xf numFmtId="0" fontId="28" fillId="13" borderId="0" applyNumberFormat="0" applyBorder="0" applyAlignment="0" applyProtection="0"/>
    <xf numFmtId="0" fontId="27" fillId="3" borderId="0" applyNumberFormat="0" applyBorder="0" applyAlignment="0" applyProtection="0">
      <alignment vertical="center"/>
    </xf>
    <xf numFmtId="0" fontId="28" fillId="13" borderId="0" applyNumberFormat="0" applyBorder="0" applyAlignment="0" applyProtection="0"/>
    <xf numFmtId="0" fontId="32" fillId="13" borderId="0" applyNumberFormat="0" applyBorder="0" applyAlignment="0" applyProtection="0">
      <alignment vertical="center"/>
    </xf>
    <xf numFmtId="177" fontId="34" fillId="0" borderId="0">
      <protection locked="0"/>
    </xf>
    <xf numFmtId="0" fontId="28" fillId="4"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3" fillId="35" borderId="0" applyNumberFormat="0" applyBorder="0" applyAlignment="0" applyProtection="0"/>
    <xf numFmtId="0" fontId="43" fillId="35" borderId="0" applyNumberFormat="0" applyBorder="0" applyAlignment="0" applyProtection="0"/>
    <xf numFmtId="0" fontId="43" fillId="35" borderId="0" applyNumberFormat="0" applyBorder="0" applyAlignment="0" applyProtection="0"/>
    <xf numFmtId="0" fontId="27" fillId="3" borderId="0" applyNumberFormat="0" applyBorder="0" applyAlignment="0" applyProtection="0">
      <alignment vertical="center"/>
    </xf>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43"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70" fillId="0" borderId="25" applyNumberFormat="0" applyFill="0" applyAlignment="0" applyProtection="0">
      <alignment vertical="center"/>
    </xf>
    <xf numFmtId="0" fontId="28" fillId="38"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7" fillId="3" borderId="0" applyNumberFormat="0" applyBorder="0" applyAlignment="0" applyProtection="0">
      <alignment vertical="center"/>
    </xf>
    <xf numFmtId="0" fontId="28" fillId="4" borderId="0" applyNumberFormat="0" applyBorder="0" applyAlignment="0" applyProtection="0"/>
    <xf numFmtId="0" fontId="27" fillId="3" borderId="0" applyNumberFormat="0" applyBorder="0" applyAlignment="0" applyProtection="0">
      <alignment vertical="center"/>
    </xf>
    <xf numFmtId="0" fontId="28" fillId="4" borderId="0" applyNumberFormat="0" applyBorder="0" applyAlignment="0" applyProtection="0"/>
    <xf numFmtId="0" fontId="27" fillId="3" borderId="0" applyNumberFormat="0" applyBorder="0" applyAlignment="0" applyProtection="0">
      <alignment vertical="center"/>
    </xf>
    <xf numFmtId="0" fontId="28" fillId="4" borderId="0" applyNumberFormat="0" applyBorder="0" applyAlignment="0" applyProtection="0"/>
    <xf numFmtId="0" fontId="27" fillId="3" borderId="0" applyNumberFormat="0" applyBorder="0" applyAlignment="0" applyProtection="0">
      <alignment vertical="center"/>
    </xf>
    <xf numFmtId="0" fontId="28" fillId="4"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8" fillId="4" borderId="0" applyNumberFormat="0" applyBorder="0" applyAlignment="0" applyProtection="0"/>
    <xf numFmtId="0" fontId="28" fillId="4" borderId="0" applyNumberFormat="0" applyBorder="0" applyAlignment="0" applyProtection="0"/>
    <xf numFmtId="0" fontId="27" fillId="8" borderId="0" applyNumberFormat="0" applyBorder="0" applyAlignment="0" applyProtection="0">
      <alignment vertical="center"/>
    </xf>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42" fillId="8" borderId="0" applyNumberFormat="0" applyBorder="0" applyAlignment="0" applyProtection="0">
      <alignment vertical="center"/>
    </xf>
    <xf numFmtId="0" fontId="28" fillId="4" borderId="0" applyNumberFormat="0" applyBorder="0" applyAlignment="0" applyProtection="0"/>
    <xf numFmtId="0" fontId="28" fillId="4" borderId="0" applyNumberFormat="0" applyBorder="0" applyAlignment="0" applyProtection="0"/>
    <xf numFmtId="0" fontId="27" fillId="8" borderId="0" applyNumberFormat="0" applyBorder="0" applyAlignment="0" applyProtection="0">
      <alignment vertical="center"/>
    </xf>
    <xf numFmtId="177" fontId="34" fillId="0" borderId="0">
      <protection locked="0"/>
    </xf>
    <xf numFmtId="0" fontId="28" fillId="4" borderId="0" applyNumberFormat="0" applyBorder="0" applyAlignment="0" applyProtection="0"/>
    <xf numFmtId="0" fontId="27" fillId="8" borderId="0" applyNumberFormat="0" applyBorder="0" applyAlignment="0" applyProtection="0">
      <alignment vertical="center"/>
    </xf>
    <xf numFmtId="177" fontId="59" fillId="0" borderId="0">
      <protection locked="0"/>
    </xf>
    <xf numFmtId="177" fontId="59" fillId="0" borderId="0">
      <protection locked="0"/>
    </xf>
    <xf numFmtId="177" fontId="59" fillId="0" borderId="0">
      <protection locked="0"/>
    </xf>
    <xf numFmtId="0" fontId="55" fillId="3" borderId="0" applyNumberFormat="0" applyBorder="0" applyAlignment="0" applyProtection="0">
      <alignment vertical="center"/>
    </xf>
    <xf numFmtId="177" fontId="59" fillId="0" borderId="0">
      <protection locked="0"/>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59" fillId="0" borderId="0">
      <protection locked="0"/>
    </xf>
    <xf numFmtId="0" fontId="27" fillId="3" borderId="0" applyNumberFormat="0" applyBorder="0" applyAlignment="0" applyProtection="0">
      <alignment vertical="center"/>
    </xf>
    <xf numFmtId="177" fontId="59" fillId="0" borderId="0">
      <protection locked="0"/>
    </xf>
    <xf numFmtId="0" fontId="27" fillId="3" borderId="0" applyNumberFormat="0" applyBorder="0" applyAlignment="0" applyProtection="0">
      <alignment vertical="center"/>
    </xf>
    <xf numFmtId="177" fontId="59"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59" fillId="0" borderId="0">
      <protection locked="0"/>
    </xf>
    <xf numFmtId="177" fontId="59" fillId="0" borderId="0">
      <protection locked="0"/>
    </xf>
    <xf numFmtId="177" fontId="49" fillId="0" borderId="0">
      <protection locked="0"/>
    </xf>
    <xf numFmtId="177" fontId="49" fillId="0" borderId="0">
      <protection locked="0"/>
    </xf>
    <xf numFmtId="177" fontId="49"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49" fillId="0" borderId="0">
      <protection locked="0"/>
    </xf>
    <xf numFmtId="177" fontId="34" fillId="0" borderId="0">
      <protection locked="0"/>
    </xf>
    <xf numFmtId="177" fontId="49" fillId="0" borderId="0">
      <protection locked="0"/>
    </xf>
    <xf numFmtId="0" fontId="27" fillId="3" borderId="0" applyNumberFormat="0" applyBorder="0" applyAlignment="0" applyProtection="0">
      <alignment vertical="center"/>
    </xf>
    <xf numFmtId="177" fontId="49" fillId="0" borderId="0">
      <protection locked="0"/>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177" fontId="49" fillId="0" borderId="0">
      <protection locked="0"/>
    </xf>
    <xf numFmtId="0" fontId="38" fillId="3" borderId="0" applyNumberFormat="0" applyBorder="0" applyAlignment="0" applyProtection="0"/>
    <xf numFmtId="177" fontId="49" fillId="0" borderId="0">
      <protection locked="0"/>
    </xf>
    <xf numFmtId="0" fontId="90" fillId="39" borderId="29" applyNumberFormat="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177" fontId="49" fillId="0" borderId="0">
      <protection locked="0"/>
    </xf>
    <xf numFmtId="0" fontId="90" fillId="39" borderId="29" applyNumberFormat="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90" fillId="39" borderId="29" applyNumberFormat="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0" fontId="90" fillId="39" borderId="29" applyNumberFormat="0" applyAlignment="0" applyProtection="0">
      <alignment vertical="center"/>
    </xf>
    <xf numFmtId="0" fontId="27" fillId="3" borderId="0" applyNumberFormat="0" applyBorder="0" applyAlignment="0" applyProtection="0">
      <alignment vertical="center"/>
    </xf>
    <xf numFmtId="0" fontId="90" fillId="39" borderId="29" applyNumberFormat="0" applyAlignment="0" applyProtection="0">
      <alignment vertical="center"/>
    </xf>
    <xf numFmtId="0" fontId="90" fillId="39" borderId="29" applyNumberFormat="0" applyAlignment="0" applyProtection="0">
      <alignment vertical="center"/>
    </xf>
    <xf numFmtId="0" fontId="90" fillId="39" borderId="29" applyNumberFormat="0" applyAlignment="0" applyProtection="0">
      <alignment vertical="center"/>
    </xf>
    <xf numFmtId="0" fontId="89" fillId="36" borderId="31" applyNumberFormat="0" applyAlignment="0" applyProtection="0">
      <alignment vertical="center"/>
    </xf>
    <xf numFmtId="0" fontId="89" fillId="36" borderId="31" applyNumberFormat="0" applyAlignment="0" applyProtection="0">
      <alignment vertical="center"/>
    </xf>
    <xf numFmtId="0" fontId="38" fillId="3" borderId="0" applyNumberFormat="0" applyBorder="0" applyAlignment="0" applyProtection="0"/>
    <xf numFmtId="0" fontId="89" fillId="36" borderId="31" applyNumberFormat="0" applyAlignment="0" applyProtection="0">
      <alignment vertical="center"/>
    </xf>
    <xf numFmtId="177" fontId="49" fillId="0" borderId="0">
      <protection locked="0"/>
    </xf>
    <xf numFmtId="41" fontId="0" fillId="0" borderId="0" applyFont="0" applyFill="0" applyBorder="0" applyAlignment="0" applyProtection="0"/>
    <xf numFmtId="0" fontId="27" fillId="3" borderId="0" applyNumberFormat="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0" fontId="27" fillId="3" borderId="0" applyNumberFormat="0" applyBorder="0" applyAlignment="0" applyProtection="0">
      <alignment vertical="center"/>
    </xf>
    <xf numFmtId="43" fontId="0" fillId="0" borderId="0" applyFont="0" applyFill="0" applyBorder="0" applyAlignment="0" applyProtection="0"/>
    <xf numFmtId="0" fontId="27" fillId="3" borderId="0" applyNumberFormat="0" applyBorder="0" applyAlignment="0" applyProtection="0">
      <alignment vertical="center"/>
    </xf>
    <xf numFmtId="43" fontId="0" fillId="0" borderId="0" applyFont="0" applyFill="0" applyBorder="0" applyAlignment="0" applyProtection="0"/>
    <xf numFmtId="0" fontId="27" fillId="3"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27" fillId="3" borderId="0" applyNumberFormat="0" applyBorder="0" applyAlignment="0" applyProtection="0">
      <alignment vertical="center"/>
    </xf>
    <xf numFmtId="4" fontId="34" fillId="0" borderId="0">
      <protection locked="0"/>
    </xf>
    <xf numFmtId="4" fontId="34" fillId="0" borderId="0">
      <protection locked="0"/>
    </xf>
    <xf numFmtId="0" fontId="27" fillId="3" borderId="0" applyNumberFormat="0" applyBorder="0" applyAlignment="0" applyProtection="0">
      <alignment vertical="center"/>
    </xf>
    <xf numFmtId="4" fontId="34" fillId="0" borderId="0">
      <protection locked="0"/>
    </xf>
    <xf numFmtId="0" fontId="27" fillId="8" borderId="0" applyNumberFormat="0" applyBorder="0" applyAlignment="0" applyProtection="0">
      <alignment vertical="center"/>
    </xf>
    <xf numFmtId="4" fontId="34" fillId="0" borderId="0">
      <protection locked="0"/>
    </xf>
    <xf numFmtId="0" fontId="27" fillId="3" borderId="0" applyNumberFormat="0" applyBorder="0" applyAlignment="0" applyProtection="0">
      <alignment vertical="center"/>
    </xf>
    <xf numFmtId="181" fontId="84" fillId="0" borderId="0"/>
    <xf numFmtId="4" fontId="34" fillId="0" borderId="0">
      <protection locked="0"/>
    </xf>
    <xf numFmtId="177" fontId="49" fillId="0" borderId="0">
      <protection locked="0"/>
    </xf>
    <xf numFmtId="177" fontId="49" fillId="0" borderId="0">
      <protection locked="0"/>
    </xf>
    <xf numFmtId="179" fontId="0" fillId="0" borderId="0" applyFont="0" applyFill="0" applyBorder="0" applyAlignment="0" applyProtection="0"/>
    <xf numFmtId="176" fontId="34" fillId="0" borderId="0">
      <protection locked="0"/>
    </xf>
    <xf numFmtId="176" fontId="34" fillId="0" borderId="0">
      <protection locked="0"/>
    </xf>
    <xf numFmtId="176" fontId="34" fillId="0" borderId="0">
      <protection locked="0"/>
    </xf>
    <xf numFmtId="0" fontId="27" fillId="3" borderId="0" applyNumberFormat="0" applyBorder="0" applyAlignment="0" applyProtection="0">
      <alignment vertical="center"/>
    </xf>
    <xf numFmtId="0" fontId="76" fillId="0" borderId="0" applyProtection="0"/>
    <xf numFmtId="178" fontId="84" fillId="0" borderId="0"/>
    <xf numFmtId="0" fontId="27" fillId="3" borderId="0" applyNumberFormat="0" applyBorder="0" applyAlignment="0" applyProtection="0">
      <alignment vertical="center"/>
    </xf>
    <xf numFmtId="0" fontId="82" fillId="0" borderId="0" applyNumberFormat="0" applyFill="0" applyBorder="0" applyAlignment="0" applyProtection="0">
      <alignment vertical="center"/>
    </xf>
    <xf numFmtId="0" fontId="83" fillId="0" borderId="0">
      <alignment horizontal="left" indent="1"/>
    </xf>
    <xf numFmtId="0" fontId="83" fillId="0" borderId="0">
      <alignment horizontal="left" indent="1"/>
    </xf>
    <xf numFmtId="0" fontId="83" fillId="0" borderId="0">
      <alignment horizontal="left" indent="1"/>
    </xf>
    <xf numFmtId="0" fontId="52" fillId="23" borderId="0" applyNumberFormat="0" applyBorder="0" applyAlignment="0" applyProtection="0">
      <alignment vertical="center"/>
    </xf>
    <xf numFmtId="0" fontId="39" fillId="3" borderId="0" applyNumberFormat="0" applyBorder="0" applyAlignment="0" applyProtection="0">
      <alignment vertical="center"/>
    </xf>
    <xf numFmtId="0" fontId="77" fillId="27" borderId="0" applyNumberFormat="0" applyBorder="0" applyAlignment="0" applyProtection="0"/>
    <xf numFmtId="0" fontId="77" fillId="27"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49" fillId="0" borderId="0">
      <protection locked="0"/>
    </xf>
    <xf numFmtId="0" fontId="79" fillId="0" borderId="32" applyNumberFormat="0" applyAlignment="0" applyProtection="0">
      <alignment horizontal="lef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79" fillId="0" borderId="9">
      <alignment horizontal="left" vertical="center"/>
    </xf>
    <xf numFmtId="177" fontId="34" fillId="0" borderId="0">
      <protection locked="0"/>
    </xf>
    <xf numFmtId="0" fontId="79" fillId="0" borderId="9">
      <alignment horizontal="left" vertical="center"/>
    </xf>
    <xf numFmtId="0" fontId="79" fillId="0" borderId="9">
      <alignment horizontal="left" vertical="center"/>
    </xf>
    <xf numFmtId="0" fontId="79" fillId="0" borderId="9">
      <alignment horizontal="left" vertical="center"/>
    </xf>
    <xf numFmtId="0" fontId="27" fillId="3" borderId="0" applyNumberFormat="0" applyBorder="0" applyAlignment="0" applyProtection="0">
      <alignment vertical="center"/>
    </xf>
    <xf numFmtId="0" fontId="50" fillId="0" borderId="16" applyNumberFormat="0" applyFill="0" applyAlignment="0" applyProtection="0">
      <alignment vertical="center"/>
    </xf>
    <xf numFmtId="0" fontId="50" fillId="0" borderId="16" applyNumberFormat="0" applyFill="0" applyAlignment="0" applyProtection="0">
      <alignment vertical="center"/>
    </xf>
    <xf numFmtId="0" fontId="56" fillId="0" borderId="12" applyNumberFormat="0" applyFill="0" applyAlignment="0" applyProtection="0">
      <alignment vertical="center"/>
    </xf>
    <xf numFmtId="0" fontId="56" fillId="0" borderId="12" applyNumberFormat="0" applyFill="0" applyAlignment="0" applyProtection="0">
      <alignment vertical="center"/>
    </xf>
    <xf numFmtId="0" fontId="78" fillId="0" borderId="30" applyNumberFormat="0" applyFill="0" applyAlignment="0" applyProtection="0">
      <alignment vertical="center"/>
    </xf>
    <xf numFmtId="0" fontId="78" fillId="0" borderId="30" applyNumberFormat="0" applyFill="0" applyAlignment="0" applyProtection="0">
      <alignment vertical="center"/>
    </xf>
    <xf numFmtId="0" fontId="27" fillId="3" borderId="0" applyNumberFormat="0" applyBorder="0" applyAlignment="0" applyProtection="0">
      <alignment vertical="center"/>
    </xf>
    <xf numFmtId="0" fontId="78" fillId="0" borderId="30" applyNumberFormat="0" applyFill="0" applyAlignment="0" applyProtection="0">
      <alignment vertical="center"/>
    </xf>
    <xf numFmtId="0" fontId="27" fillId="3" borderId="0" applyNumberFormat="0" applyBorder="0" applyAlignment="0" applyProtection="0">
      <alignment vertical="center"/>
    </xf>
    <xf numFmtId="0" fontId="78" fillId="0" borderId="0" applyNumberFormat="0" applyFill="0" applyBorder="0" applyAlignment="0" applyProtection="0">
      <alignment vertical="center"/>
    </xf>
    <xf numFmtId="0" fontId="27" fillId="3" borderId="0" applyNumberFormat="0" applyBorder="0" applyAlignment="0" applyProtection="0">
      <alignment vertical="center"/>
    </xf>
    <xf numFmtId="0" fontId="78" fillId="0" borderId="0" applyNumberFormat="0" applyFill="0" applyBorder="0" applyAlignment="0" applyProtection="0">
      <alignment vertical="center"/>
    </xf>
    <xf numFmtId="0" fontId="39" fillId="3" borderId="0" applyNumberFormat="0" applyBorder="0" applyAlignment="0" applyProtection="0">
      <alignment vertical="center"/>
    </xf>
    <xf numFmtId="0" fontId="81" fillId="38" borderId="29" applyNumberFormat="0" applyAlignment="0" applyProtection="0">
      <alignment vertical="center"/>
    </xf>
    <xf numFmtId="0" fontId="77" fillId="39" borderId="1" applyNumberFormat="0" applyBorder="0" applyAlignment="0" applyProtection="0"/>
    <xf numFmtId="0" fontId="77" fillId="39" borderId="1" applyNumberFormat="0" applyBorder="0" applyAlignment="0" applyProtection="0"/>
    <xf numFmtId="0" fontId="77" fillId="39" borderId="1" applyNumberFormat="0" applyBorder="0" applyAlignment="0" applyProtection="0"/>
    <xf numFmtId="0" fontId="77" fillId="39" borderId="1" applyNumberFormat="0" applyBorder="0" applyAlignment="0" applyProtection="0"/>
    <xf numFmtId="0" fontId="27" fillId="8" borderId="0" applyNumberFormat="0" applyBorder="0" applyAlignment="0" applyProtection="0">
      <alignment vertical="center"/>
    </xf>
    <xf numFmtId="0" fontId="81" fillId="38" borderId="29" applyNumberFormat="0" applyAlignment="0" applyProtection="0">
      <alignment vertical="center"/>
    </xf>
    <xf numFmtId="0" fontId="39" fillId="3" borderId="0" applyNumberFormat="0" applyBorder="0" applyAlignment="0" applyProtection="0">
      <alignment vertical="center"/>
    </xf>
    <xf numFmtId="0" fontId="68" fillId="0" borderId="0" applyNumberFormat="0" applyFill="0" applyBorder="0" applyAlignment="0" applyProtection="0">
      <alignment vertical="center"/>
    </xf>
    <xf numFmtId="0" fontId="81" fillId="38" borderId="29" applyNumberFormat="0" applyAlignment="0" applyProtection="0">
      <alignment vertical="center"/>
    </xf>
    <xf numFmtId="0" fontId="27" fillId="3" borderId="0" applyNumberFormat="0" applyBorder="0" applyAlignment="0" applyProtection="0">
      <alignment vertical="center"/>
    </xf>
    <xf numFmtId="0" fontId="81" fillId="38" borderId="29" applyNumberFormat="0" applyAlignment="0" applyProtection="0">
      <alignment vertical="center"/>
    </xf>
    <xf numFmtId="0" fontId="81" fillId="38" borderId="29" applyNumberFormat="0" applyAlignment="0" applyProtection="0">
      <alignment vertical="center"/>
    </xf>
    <xf numFmtId="0" fontId="27" fillId="3" borderId="0" applyNumberFormat="0" applyBorder="0" applyAlignment="0" applyProtection="0">
      <alignment vertical="center"/>
    </xf>
    <xf numFmtId="0" fontId="81" fillId="38" borderId="29" applyNumberFormat="0" applyAlignment="0" applyProtection="0">
      <alignment vertical="center"/>
    </xf>
    <xf numFmtId="0" fontId="81" fillId="38" borderId="29" applyNumberFormat="0" applyAlignment="0" applyProtection="0">
      <alignment vertical="center"/>
    </xf>
    <xf numFmtId="0" fontId="81" fillId="38" borderId="29" applyNumberFormat="0" applyAlignment="0" applyProtection="0">
      <alignment vertical="center"/>
    </xf>
    <xf numFmtId="177" fontId="59" fillId="0" borderId="0">
      <protection locked="0"/>
    </xf>
    <xf numFmtId="0" fontId="81" fillId="38" borderId="29" applyNumberFormat="0" applyAlignment="0" applyProtection="0">
      <alignment vertical="center"/>
    </xf>
    <xf numFmtId="0" fontId="81" fillId="38" borderId="29" applyNumberFormat="0" applyAlignment="0" applyProtection="0">
      <alignment vertical="center"/>
    </xf>
    <xf numFmtId="0" fontId="81" fillId="38" borderId="29" applyNumberFormat="0" applyAlignment="0" applyProtection="0">
      <alignment vertical="center"/>
    </xf>
    <xf numFmtId="0" fontId="86" fillId="53" borderId="0" applyNumberFormat="0" applyBorder="0" applyAlignment="0" applyProtection="0">
      <alignment vertical="center"/>
    </xf>
    <xf numFmtId="0" fontId="37" fillId="0" borderId="12" applyNumberFormat="0" applyFill="0" applyAlignment="0" applyProtection="0">
      <alignment vertical="center"/>
    </xf>
    <xf numFmtId="0" fontId="86" fillId="53" borderId="0" applyNumberFormat="0" applyBorder="0" applyAlignment="0" applyProtection="0">
      <alignment vertical="center"/>
    </xf>
    <xf numFmtId="0" fontId="85" fillId="0" borderId="0"/>
    <xf numFmtId="0" fontId="87" fillId="0" borderId="0">
      <alignment vertical="center"/>
    </xf>
    <xf numFmtId="0" fontId="27" fillId="3" borderId="0" applyNumberFormat="0" applyBorder="0" applyAlignment="0" applyProtection="0">
      <alignment vertical="center"/>
    </xf>
    <xf numFmtId="0" fontId="87" fillId="0" borderId="0">
      <alignment vertical="center"/>
    </xf>
    <xf numFmtId="0" fontId="0" fillId="0" borderId="0"/>
    <xf numFmtId="0" fontId="25" fillId="0" borderId="0"/>
    <xf numFmtId="0" fontId="27" fillId="8" borderId="0" applyNumberFormat="0" applyBorder="0" applyAlignment="0" applyProtection="0">
      <alignment vertical="center"/>
    </xf>
    <xf numFmtId="177" fontId="59" fillId="0" borderId="0">
      <protection locked="0"/>
    </xf>
    <xf numFmtId="177" fontId="59" fillId="0" borderId="0">
      <protection locked="0"/>
    </xf>
    <xf numFmtId="0" fontId="25" fillId="0" borderId="0"/>
    <xf numFmtId="177" fontId="59" fillId="0" borderId="0">
      <protection locked="0"/>
    </xf>
    <xf numFmtId="177" fontId="59" fillId="0" borderId="0">
      <protection locked="0"/>
    </xf>
    <xf numFmtId="0" fontId="25" fillId="0" borderId="0"/>
    <xf numFmtId="0" fontId="88" fillId="0" borderId="0"/>
    <xf numFmtId="0" fontId="27" fillId="3" borderId="0" applyNumberFormat="0" applyBorder="0" applyAlignment="0" applyProtection="0">
      <alignment vertical="center"/>
    </xf>
    <xf numFmtId="0" fontId="38" fillId="3" borderId="0" applyNumberFormat="0" applyBorder="0" applyAlignment="0" applyProtection="0"/>
    <xf numFmtId="0" fontId="0" fillId="35" borderId="28" applyNumberFormat="0" applyFont="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0" fillId="35" borderId="28" applyNumberFormat="0" applyFont="0" applyAlignment="0" applyProtection="0">
      <alignment vertical="center"/>
    </xf>
    <xf numFmtId="0" fontId="38" fillId="3" borderId="0" applyNumberFormat="0" applyBorder="0" applyAlignment="0" applyProtection="0"/>
    <xf numFmtId="0" fontId="0" fillId="35" borderId="28" applyNumberFormat="0" applyFont="0" applyAlignment="0" applyProtection="0">
      <alignment vertical="center"/>
    </xf>
    <xf numFmtId="0" fontId="0" fillId="35" borderId="28" applyNumberFormat="0" applyFont="0" applyAlignment="0" applyProtection="0">
      <alignment vertical="center"/>
    </xf>
    <xf numFmtId="0" fontId="75" fillId="39" borderId="26" applyNumberFormat="0" applyAlignment="0" applyProtection="0">
      <alignment vertical="center"/>
    </xf>
    <xf numFmtId="0" fontId="75" fillId="39" borderId="26" applyNumberFormat="0" applyAlignment="0" applyProtection="0">
      <alignment vertical="center"/>
    </xf>
    <xf numFmtId="0" fontId="75" fillId="39" borderId="26" applyNumberFormat="0" applyAlignment="0" applyProtection="0">
      <alignment vertical="center"/>
    </xf>
    <xf numFmtId="0" fontId="27" fillId="3" borderId="0" applyNumberFormat="0" applyBorder="0" applyAlignment="0" applyProtection="0">
      <alignment vertical="center"/>
    </xf>
    <xf numFmtId="10" fontId="0" fillId="0" borderId="0" applyFont="0" applyFill="0" applyBorder="0" applyAlignment="0" applyProtection="0"/>
    <xf numFmtId="0" fontId="27" fillId="3" borderId="0" applyNumberFormat="0" applyBorder="0" applyAlignment="0" applyProtection="0">
      <alignment vertical="center"/>
    </xf>
    <xf numFmtId="0" fontId="27" fillId="8" borderId="0" applyNumberFormat="0" applyBorder="0" applyAlignment="0" applyProtection="0">
      <alignment vertical="center"/>
    </xf>
    <xf numFmtId="10" fontId="0" fillId="0" borderId="0" applyFont="0" applyFill="0" applyBorder="0" applyAlignment="0" applyProtection="0"/>
    <xf numFmtId="9" fontId="0" fillId="0" borderId="0" applyFont="0" applyFill="0" applyBorder="0" applyAlignment="0" applyProtection="0">
      <alignment vertical="center"/>
    </xf>
    <xf numFmtId="1" fontId="74" fillId="0" borderId="0"/>
    <xf numFmtId="0" fontId="0" fillId="0" borderId="0" applyNumberFormat="0" applyFill="0" applyBorder="0" applyAlignment="0" applyProtection="0"/>
    <xf numFmtId="0" fontId="27" fillId="3" borderId="0" applyNumberFormat="0" applyBorder="0" applyAlignment="0" applyProtection="0">
      <alignment vertical="center"/>
    </xf>
    <xf numFmtId="0" fontId="68" fillId="0" borderId="0" applyNumberForma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68" fillId="0" borderId="0" applyNumberFormat="0" applyFill="0" applyBorder="0" applyAlignment="0" applyProtection="0">
      <alignment vertical="center"/>
    </xf>
    <xf numFmtId="0" fontId="23" fillId="0" borderId="1">
      <alignment horizontal="distributed" vertical="center" wrapText="1"/>
    </xf>
    <xf numFmtId="0" fontId="76" fillId="0" borderId="27" applyProtection="0"/>
    <xf numFmtId="0" fontId="23" fillId="0" borderId="1">
      <alignment horizontal="distributed" vertical="center" wrapText="1"/>
    </xf>
    <xf numFmtId="0" fontId="76" fillId="0" borderId="27" applyProtection="0"/>
    <xf numFmtId="0" fontId="23" fillId="0" borderId="1">
      <alignment horizontal="distributed" vertical="center" wrapText="1"/>
    </xf>
    <xf numFmtId="0" fontId="76" fillId="0" borderId="27" applyProtection="0"/>
    <xf numFmtId="177" fontId="34" fillId="0" borderId="0">
      <protection locked="0"/>
    </xf>
    <xf numFmtId="0" fontId="93" fillId="0" borderId="0" applyNumberFormat="0" applyFill="0" applyBorder="0" applyAlignment="0" applyProtection="0">
      <alignment vertical="center"/>
    </xf>
    <xf numFmtId="177" fontId="34" fillId="0" borderId="0">
      <protection locked="0"/>
    </xf>
    <xf numFmtId="0" fontId="93" fillId="0" borderId="0" applyNumberFormat="0" applyFill="0" applyBorder="0" applyAlignment="0" applyProtection="0">
      <alignment vertical="center"/>
    </xf>
    <xf numFmtId="177" fontId="34" fillId="0" borderId="0">
      <protection locked="0"/>
    </xf>
    <xf numFmtId="177" fontId="49" fillId="0" borderId="0">
      <protection locked="0"/>
    </xf>
    <xf numFmtId="0" fontId="27" fillId="3" borderId="0" applyNumberFormat="0" applyBorder="0" applyAlignment="0" applyProtection="0">
      <alignment vertical="center"/>
    </xf>
    <xf numFmtId="177" fontId="49" fillId="0" borderId="0">
      <protection locked="0"/>
    </xf>
    <xf numFmtId="177" fontId="49" fillId="0" borderId="0">
      <protection locked="0"/>
    </xf>
    <xf numFmtId="177" fontId="49" fillId="0" borderId="0">
      <protection locked="0"/>
    </xf>
    <xf numFmtId="0" fontId="27" fillId="3" borderId="0" applyNumberFormat="0" applyBorder="0" applyAlignment="0" applyProtection="0">
      <alignment vertical="center"/>
    </xf>
    <xf numFmtId="177" fontId="34" fillId="0" borderId="0">
      <protection locked="0"/>
    </xf>
    <xf numFmtId="177" fontId="34" fillId="0" borderId="0">
      <protection locked="0"/>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177" fontId="34" fillId="0" borderId="0">
      <protection locked="0"/>
    </xf>
    <xf numFmtId="177" fontId="34" fillId="0" borderId="0">
      <protection locked="0"/>
    </xf>
    <xf numFmtId="177" fontId="34" fillId="0" borderId="0">
      <protection locked="0"/>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177" fontId="34" fillId="0" borderId="0">
      <protection locked="0"/>
    </xf>
    <xf numFmtId="177" fontId="34" fillId="0" borderId="0">
      <protection locked="0"/>
    </xf>
    <xf numFmtId="177" fontId="34" fillId="0" borderId="0">
      <protection locked="0"/>
    </xf>
    <xf numFmtId="0" fontId="27" fillId="3" borderId="0" applyNumberFormat="0" applyBorder="0" applyAlignment="0" applyProtection="0">
      <alignment vertical="center"/>
    </xf>
    <xf numFmtId="177" fontId="34" fillId="0" borderId="0">
      <protection locked="0"/>
    </xf>
    <xf numFmtId="177" fontId="34" fillId="0" borderId="0">
      <protection locked="0"/>
    </xf>
    <xf numFmtId="0" fontId="27" fillId="8" borderId="0" applyNumberFormat="0" applyBorder="0" applyAlignment="0" applyProtection="0">
      <alignment vertical="center"/>
    </xf>
    <xf numFmtId="177" fontId="34" fillId="0" borderId="0">
      <protection locked="0"/>
    </xf>
    <xf numFmtId="0" fontId="27" fillId="8" borderId="0" applyNumberFormat="0" applyBorder="0" applyAlignment="0" applyProtection="0">
      <alignment vertical="center"/>
    </xf>
    <xf numFmtId="177" fontId="34" fillId="0" borderId="0">
      <protection locked="0"/>
    </xf>
    <xf numFmtId="177" fontId="34" fillId="0" borderId="0">
      <protection locked="0"/>
    </xf>
    <xf numFmtId="0" fontId="39" fillId="3" borderId="0" applyNumberFormat="0" applyBorder="0" applyAlignment="0" applyProtection="0">
      <alignment vertical="center"/>
    </xf>
    <xf numFmtId="177" fontId="34" fillId="0" borderId="0">
      <protection locked="0"/>
    </xf>
    <xf numFmtId="177" fontId="34" fillId="0" borderId="0">
      <protection locked="0"/>
    </xf>
    <xf numFmtId="0" fontId="27" fillId="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177" fontId="34" fillId="0" borderId="0">
      <protection locked="0"/>
    </xf>
    <xf numFmtId="177" fontId="34" fillId="0" borderId="0">
      <protection locked="0"/>
    </xf>
    <xf numFmtId="0" fontId="38" fillId="3" borderId="0" applyNumberFormat="0" applyBorder="0" applyAlignment="0" applyProtection="0"/>
    <xf numFmtId="177" fontId="34" fillId="0" borderId="0">
      <protection locked="0"/>
    </xf>
    <xf numFmtId="177" fontId="34" fillId="0" borderId="0">
      <protection locked="0"/>
    </xf>
    <xf numFmtId="177" fontId="34" fillId="0" borderId="0">
      <protection locked="0"/>
    </xf>
    <xf numFmtId="177" fontId="34" fillId="0" borderId="0">
      <protection locked="0"/>
    </xf>
    <xf numFmtId="177" fontId="34" fillId="0" borderId="0">
      <protection locked="0"/>
    </xf>
    <xf numFmtId="177" fontId="34" fillId="0" borderId="0">
      <protection locked="0"/>
    </xf>
    <xf numFmtId="177" fontId="34" fillId="0" borderId="0">
      <protection locked="0"/>
    </xf>
    <xf numFmtId="177" fontId="34" fillId="0" borderId="0">
      <protection locked="0"/>
    </xf>
    <xf numFmtId="0" fontId="78" fillId="0" borderId="0" applyNumberFormat="0" applyFill="0" applyBorder="0" applyAlignment="0" applyProtection="0">
      <alignment vertical="center"/>
    </xf>
    <xf numFmtId="177" fontId="34" fillId="0" borderId="0">
      <protection locked="0"/>
    </xf>
    <xf numFmtId="177" fontId="34" fillId="0" borderId="0">
      <protection locked="0"/>
    </xf>
    <xf numFmtId="0" fontId="27" fillId="3" borderId="0" applyNumberFormat="0" applyBorder="0" applyAlignment="0" applyProtection="0">
      <alignment vertical="center"/>
    </xf>
    <xf numFmtId="177" fontId="34" fillId="0" borderId="0">
      <protection locked="0"/>
    </xf>
    <xf numFmtId="177" fontId="34" fillId="0" borderId="0">
      <protection locked="0"/>
    </xf>
    <xf numFmtId="0" fontId="27" fillId="3" borderId="0" applyNumberFormat="0" applyBorder="0" applyAlignment="0" applyProtection="0">
      <alignment vertical="center"/>
    </xf>
    <xf numFmtId="177" fontId="34" fillId="0" borderId="0">
      <protection locked="0"/>
    </xf>
    <xf numFmtId="177" fontId="34" fillId="0" borderId="0">
      <protection locked="0"/>
    </xf>
    <xf numFmtId="0" fontId="27" fillId="3" borderId="0" applyNumberFormat="0" applyBorder="0" applyAlignment="0" applyProtection="0">
      <alignment vertical="center"/>
    </xf>
    <xf numFmtId="177" fontId="34" fillId="0" borderId="0">
      <protection locked="0"/>
    </xf>
    <xf numFmtId="177" fontId="34" fillId="0" borderId="0">
      <protection locked="0"/>
    </xf>
    <xf numFmtId="0" fontId="38" fillId="3" borderId="0" applyNumberFormat="0" applyBorder="0" applyAlignment="0" applyProtection="0"/>
    <xf numFmtId="177" fontId="34" fillId="0" borderId="0">
      <protection locked="0"/>
    </xf>
    <xf numFmtId="177" fontId="34" fillId="0" borderId="0">
      <protection locked="0"/>
    </xf>
    <xf numFmtId="0" fontId="38" fillId="3" borderId="0" applyNumberFormat="0" applyBorder="0" applyAlignment="0" applyProtection="0"/>
    <xf numFmtId="177" fontId="34" fillId="0" borderId="0">
      <protection locked="0"/>
    </xf>
    <xf numFmtId="177" fontId="34" fillId="0" borderId="0">
      <protection locked="0"/>
    </xf>
    <xf numFmtId="177" fontId="34" fillId="0" borderId="0">
      <protection locked="0"/>
    </xf>
    <xf numFmtId="177" fontId="34" fillId="0" borderId="0">
      <protection locked="0"/>
    </xf>
    <xf numFmtId="177" fontId="34" fillId="0" borderId="0">
      <protection locked="0"/>
    </xf>
    <xf numFmtId="177" fontId="34" fillId="0" borderId="0">
      <protection locked="0"/>
    </xf>
    <xf numFmtId="177" fontId="34" fillId="0" borderId="0">
      <protection locked="0"/>
    </xf>
    <xf numFmtId="177" fontId="34" fillId="0" borderId="0">
      <protection locked="0"/>
    </xf>
    <xf numFmtId="0" fontId="27" fillId="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177" fontId="34" fillId="0" borderId="0">
      <protection locked="0"/>
    </xf>
    <xf numFmtId="177" fontId="34" fillId="0" borderId="0">
      <protection locked="0"/>
    </xf>
    <xf numFmtId="0" fontId="27" fillId="8"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177" fontId="34" fillId="0" borderId="0">
      <protection locked="0"/>
    </xf>
    <xf numFmtId="177" fontId="34" fillId="0" borderId="0">
      <protection locked="0"/>
    </xf>
    <xf numFmtId="177" fontId="34" fillId="0" borderId="0">
      <protection locked="0"/>
    </xf>
    <xf numFmtId="177" fontId="34" fillId="0" borderId="0">
      <protection locked="0"/>
    </xf>
    <xf numFmtId="0" fontId="27" fillId="3" borderId="0" applyNumberFormat="0" applyBorder="0" applyAlignment="0" applyProtection="0">
      <alignment vertical="center"/>
    </xf>
    <xf numFmtId="177" fontId="34" fillId="0" borderId="0">
      <protection locked="0"/>
    </xf>
    <xf numFmtId="177" fontId="34" fillId="0" borderId="0">
      <protection locked="0"/>
    </xf>
    <xf numFmtId="0" fontId="27" fillId="3" borderId="0" applyNumberFormat="0" applyBorder="0" applyAlignment="0" applyProtection="0">
      <alignment vertical="center"/>
    </xf>
    <xf numFmtId="177" fontId="34" fillId="0" borderId="0">
      <protection locked="0"/>
    </xf>
    <xf numFmtId="177" fontId="34" fillId="0" borderId="0">
      <protection locked="0"/>
    </xf>
    <xf numFmtId="0" fontId="27" fillId="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77" fontId="34" fillId="0" borderId="0">
      <protection locked="0"/>
    </xf>
    <xf numFmtId="177" fontId="34" fillId="0" borderId="0">
      <protection locked="0"/>
    </xf>
    <xf numFmtId="0" fontId="39" fillId="3" borderId="0" applyNumberFormat="0" applyBorder="0" applyAlignment="0" applyProtection="0">
      <alignment vertical="center"/>
    </xf>
    <xf numFmtId="177" fontId="34" fillId="0" borderId="0">
      <protection locked="0"/>
    </xf>
    <xf numFmtId="0" fontId="39" fillId="3" borderId="0" applyNumberFormat="0" applyBorder="0" applyAlignment="0" applyProtection="0">
      <alignment vertical="center"/>
    </xf>
    <xf numFmtId="177" fontId="34" fillId="0" borderId="0">
      <protection locked="0"/>
    </xf>
    <xf numFmtId="177" fontId="34" fillId="0" borderId="0">
      <protection locked="0"/>
    </xf>
    <xf numFmtId="177" fontId="34" fillId="0" borderId="0">
      <protection locked="0"/>
    </xf>
    <xf numFmtId="177" fontId="34" fillId="0" borderId="0">
      <protection locked="0"/>
    </xf>
    <xf numFmtId="0" fontId="27" fillId="3" borderId="0" applyNumberFormat="0" applyBorder="0" applyAlignment="0" applyProtection="0">
      <alignment vertical="center"/>
    </xf>
    <xf numFmtId="177" fontId="34" fillId="0" borderId="0">
      <protection locked="0"/>
    </xf>
    <xf numFmtId="177" fontId="34" fillId="0" borderId="0">
      <protection locked="0"/>
    </xf>
    <xf numFmtId="0" fontId="27" fillId="3" borderId="0" applyNumberFormat="0" applyBorder="0" applyAlignment="0" applyProtection="0">
      <alignment vertical="center"/>
    </xf>
    <xf numFmtId="177" fontId="34" fillId="0" borderId="0">
      <protection locked="0"/>
    </xf>
    <xf numFmtId="177" fontId="34" fillId="0" borderId="0">
      <protection locked="0"/>
    </xf>
    <xf numFmtId="177" fontId="34" fillId="0" borderId="0">
      <protection locked="0"/>
    </xf>
    <xf numFmtId="177" fontId="34" fillId="0" borderId="0">
      <protection locked="0"/>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177" fontId="34" fillId="0" borderId="0">
      <protection locked="0"/>
    </xf>
    <xf numFmtId="0" fontId="39" fillId="3" borderId="0" applyNumberFormat="0" applyBorder="0" applyAlignment="0" applyProtection="0">
      <alignment vertical="center"/>
    </xf>
    <xf numFmtId="177" fontId="34" fillId="0" borderId="0">
      <protection locked="0"/>
    </xf>
    <xf numFmtId="0" fontId="38" fillId="3" borderId="0" applyNumberFormat="0" applyBorder="0" applyAlignment="0" applyProtection="0"/>
    <xf numFmtId="0" fontId="27" fillId="3" borderId="0" applyNumberFormat="0" applyBorder="0" applyAlignment="0" applyProtection="0">
      <alignment vertical="center"/>
    </xf>
    <xf numFmtId="177" fontId="34" fillId="0" borderId="0">
      <protection locked="0"/>
    </xf>
    <xf numFmtId="177" fontId="34" fillId="0" borderId="0">
      <protection locked="0"/>
    </xf>
    <xf numFmtId="177" fontId="34" fillId="0" borderId="0">
      <protection locked="0"/>
    </xf>
    <xf numFmtId="177" fontId="34" fillId="0" borderId="0">
      <protection locked="0"/>
    </xf>
    <xf numFmtId="0" fontId="27" fillId="3" borderId="0" applyNumberFormat="0" applyBorder="0" applyAlignment="0" applyProtection="0">
      <alignment vertical="center"/>
    </xf>
    <xf numFmtId="177" fontId="34" fillId="0" borderId="0">
      <protection locked="0"/>
    </xf>
    <xf numFmtId="177" fontId="34" fillId="0" borderId="0">
      <protection locked="0"/>
    </xf>
    <xf numFmtId="177" fontId="34" fillId="0" borderId="0">
      <protection locked="0"/>
    </xf>
    <xf numFmtId="177" fontId="34" fillId="0" borderId="0">
      <protection locked="0"/>
    </xf>
    <xf numFmtId="177" fontId="34" fillId="0" borderId="0">
      <protection locked="0"/>
    </xf>
    <xf numFmtId="177" fontId="34" fillId="0" borderId="0">
      <protection locked="0"/>
    </xf>
    <xf numFmtId="0" fontId="27" fillId="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177" fontId="34" fillId="0" borderId="0">
      <protection locked="0"/>
    </xf>
    <xf numFmtId="0" fontId="27" fillId="3" borderId="0" applyNumberFormat="0" applyBorder="0" applyAlignment="0" applyProtection="0">
      <alignment vertical="center"/>
    </xf>
    <xf numFmtId="177" fontId="34"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0" fontId="27" fillId="8" borderId="0" applyNumberFormat="0" applyBorder="0" applyAlignment="0" applyProtection="0">
      <alignment vertical="center"/>
    </xf>
    <xf numFmtId="177" fontId="49" fillId="0" borderId="0">
      <protection locked="0"/>
    </xf>
    <xf numFmtId="177" fontId="49" fillId="0" borderId="0">
      <protection locked="0"/>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0" fontId="27" fillId="3" borderId="0" applyNumberFormat="0" applyBorder="0" applyAlignment="0" applyProtection="0">
      <alignment vertical="center"/>
    </xf>
    <xf numFmtId="177" fontId="49" fillId="0" borderId="0">
      <protection locked="0"/>
    </xf>
    <xf numFmtId="177" fontId="49" fillId="0" borderId="0">
      <protection locked="0"/>
    </xf>
    <xf numFmtId="0" fontId="27" fillId="3" borderId="0" applyNumberFormat="0" applyBorder="0" applyAlignment="0" applyProtection="0">
      <alignment vertical="center"/>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0" fontId="27" fillId="3" borderId="0" applyNumberFormat="0" applyBorder="0" applyAlignment="0" applyProtection="0">
      <alignment vertical="center"/>
    </xf>
    <xf numFmtId="177" fontId="49" fillId="0" borderId="0">
      <protection locked="0"/>
    </xf>
    <xf numFmtId="177" fontId="49" fillId="0" borderId="0">
      <protection locked="0"/>
    </xf>
    <xf numFmtId="0" fontId="27" fillId="3" borderId="0" applyNumberFormat="0" applyBorder="0" applyAlignment="0" applyProtection="0">
      <alignment vertical="center"/>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0" fontId="27" fillId="3" borderId="0" applyNumberFormat="0" applyBorder="0" applyAlignment="0" applyProtection="0">
      <alignment vertical="center"/>
    </xf>
    <xf numFmtId="177" fontId="49" fillId="0" borderId="0">
      <protection locked="0"/>
    </xf>
    <xf numFmtId="0" fontId="38" fillId="3" borderId="0" applyNumberFormat="0" applyBorder="0" applyAlignment="0" applyProtection="0"/>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49" fillId="0" borderId="0">
      <protection locked="0"/>
    </xf>
    <xf numFmtId="177" fontId="34" fillId="0" borderId="0">
      <protection locked="0"/>
    </xf>
    <xf numFmtId="177" fontId="34" fillId="0" borderId="0">
      <protection locked="0"/>
    </xf>
    <xf numFmtId="177" fontId="34" fillId="0" borderId="0">
      <protection locked="0"/>
    </xf>
    <xf numFmtId="0" fontId="38" fillId="3" borderId="0" applyNumberFormat="0" applyBorder="0" applyAlignment="0" applyProtection="0"/>
    <xf numFmtId="9" fontId="0" fillId="0" borderId="0" applyFont="0" applyFill="0" applyBorder="0" applyAlignment="0" applyProtection="0"/>
    <xf numFmtId="0" fontId="38" fillId="3" borderId="0" applyNumberFormat="0" applyBorder="0" applyAlignment="0" applyProtection="0"/>
    <xf numFmtId="9" fontId="0" fillId="0" borderId="0" applyFont="0" applyFill="0" applyBorder="0" applyAlignment="0" applyProtection="0">
      <alignment vertical="center"/>
    </xf>
    <xf numFmtId="0" fontId="27" fillId="8" borderId="0" applyNumberFormat="0" applyBorder="0" applyAlignment="0" applyProtection="0">
      <alignment vertical="center"/>
    </xf>
    <xf numFmtId="9" fontId="0" fillId="0" borderId="0" applyFont="0" applyFill="0" applyBorder="0" applyAlignment="0" applyProtection="0">
      <alignment vertical="center"/>
    </xf>
    <xf numFmtId="0" fontId="38" fillId="3" borderId="0" applyNumberFormat="0" applyBorder="0" applyAlignment="0" applyProtection="0"/>
    <xf numFmtId="9" fontId="0" fillId="0" borderId="0" applyFon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0" fontId="27" fillId="3"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54" fillId="0" borderId="17" applyNumberFormat="0" applyFill="0" applyAlignment="0" applyProtection="0">
      <alignment vertical="center"/>
    </xf>
    <xf numFmtId="0" fontId="54" fillId="0" borderId="17" applyNumberFormat="0" applyFill="0" applyAlignment="0" applyProtection="0">
      <alignment vertical="center"/>
    </xf>
    <xf numFmtId="0" fontId="67" fillId="3" borderId="0" applyNumberFormat="0" applyBorder="0" applyAlignment="0" applyProtection="0">
      <alignment vertical="center"/>
    </xf>
    <xf numFmtId="0" fontId="54" fillId="0" borderId="17" applyNumberFormat="0" applyFill="0" applyAlignment="0" applyProtection="0">
      <alignment vertical="center"/>
    </xf>
    <xf numFmtId="0" fontId="27" fillId="3" borderId="0" applyNumberFormat="0" applyBorder="0" applyAlignment="0" applyProtection="0">
      <alignment vertical="center"/>
    </xf>
    <xf numFmtId="0" fontId="54" fillId="0" borderId="17" applyNumberFormat="0" applyFill="0" applyAlignment="0" applyProtection="0">
      <alignment vertical="center"/>
    </xf>
    <xf numFmtId="0" fontId="54" fillId="0" borderId="17" applyNumberFormat="0" applyFill="0" applyAlignment="0" applyProtection="0">
      <alignment vertical="center"/>
    </xf>
    <xf numFmtId="0" fontId="54" fillId="0" borderId="17" applyNumberFormat="0" applyFill="0" applyAlignment="0" applyProtection="0">
      <alignment vertical="center"/>
    </xf>
    <xf numFmtId="0" fontId="50" fillId="0" borderId="16" applyNumberFormat="0" applyFill="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50" fillId="0" borderId="16" applyNumberFormat="0" applyFill="0" applyAlignment="0" applyProtection="0">
      <alignment vertical="center"/>
    </xf>
    <xf numFmtId="0" fontId="27" fillId="8" borderId="0" applyNumberFormat="0" applyBorder="0" applyAlignment="0" applyProtection="0">
      <alignment vertical="center"/>
    </xf>
    <xf numFmtId="0" fontId="54" fillId="0" borderId="17" applyNumberFormat="0" applyFill="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50" fillId="0" borderId="16" applyNumberFormat="0" applyFill="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54" fillId="0" borderId="17" applyNumberFormat="0" applyFill="0" applyAlignment="0" applyProtection="0">
      <alignment vertical="center"/>
    </xf>
    <xf numFmtId="0" fontId="27" fillId="3" borderId="0" applyNumberFormat="0" applyBorder="0" applyAlignment="0" applyProtection="0">
      <alignment vertical="center"/>
    </xf>
    <xf numFmtId="0" fontId="54" fillId="0" borderId="17" applyNumberFormat="0" applyFill="0" applyAlignment="0" applyProtection="0">
      <alignment vertical="center"/>
    </xf>
    <xf numFmtId="0" fontId="27" fillId="3" borderId="0" applyNumberFormat="0" applyBorder="0" applyAlignment="0" applyProtection="0">
      <alignment vertical="center"/>
    </xf>
    <xf numFmtId="0" fontId="54" fillId="0" borderId="17" applyNumberFormat="0" applyFill="0" applyAlignment="0" applyProtection="0">
      <alignment vertical="center"/>
    </xf>
    <xf numFmtId="0" fontId="27" fillId="3" borderId="0" applyNumberFormat="0" applyBorder="0" applyAlignment="0" applyProtection="0">
      <alignment vertical="center"/>
    </xf>
    <xf numFmtId="0" fontId="54" fillId="0" borderId="17" applyNumberFormat="0" applyFill="0" applyAlignment="0" applyProtection="0">
      <alignment vertical="center"/>
    </xf>
    <xf numFmtId="0" fontId="27" fillId="3" borderId="0" applyNumberFormat="0" applyBorder="0" applyAlignment="0" applyProtection="0">
      <alignment vertical="center"/>
    </xf>
    <xf numFmtId="0" fontId="54" fillId="0" borderId="17" applyNumberFormat="0" applyFill="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54" fillId="0" borderId="17" applyNumberFormat="0" applyFill="0" applyAlignment="0" applyProtection="0">
      <alignment vertical="center"/>
    </xf>
    <xf numFmtId="0" fontId="27" fillId="8" borderId="0" applyNumberFormat="0" applyBorder="0" applyAlignment="0" applyProtection="0">
      <alignment vertical="center"/>
    </xf>
    <xf numFmtId="0" fontId="54" fillId="0" borderId="17" applyNumberFormat="0" applyFill="0" applyAlignment="0" applyProtection="0">
      <alignment vertical="center"/>
    </xf>
    <xf numFmtId="0" fontId="38" fillId="3" borderId="0" applyNumberFormat="0" applyBorder="0" applyAlignment="0" applyProtection="0"/>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27" fillId="3" borderId="0" applyNumberFormat="0" applyBorder="0" applyAlignment="0" applyProtection="0">
      <alignment vertical="center"/>
    </xf>
    <xf numFmtId="0" fontId="56" fillId="0" borderId="12" applyNumberFormat="0" applyFill="0" applyAlignment="0" applyProtection="0">
      <alignment vertical="center"/>
    </xf>
    <xf numFmtId="0" fontId="56" fillId="0" borderId="12" applyNumberFormat="0" applyFill="0" applyAlignment="0" applyProtection="0">
      <alignment vertical="center"/>
    </xf>
    <xf numFmtId="0" fontId="56"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56" fillId="0" borderId="12" applyNumberFormat="0" applyFill="0" applyAlignment="0" applyProtection="0">
      <alignment vertical="center"/>
    </xf>
    <xf numFmtId="0" fontId="56" fillId="0" borderId="12" applyNumberFormat="0" applyFill="0" applyAlignment="0" applyProtection="0">
      <alignment vertical="center"/>
    </xf>
    <xf numFmtId="0" fontId="56" fillId="0" borderId="33" applyNumberFormat="0" applyFill="0" applyAlignment="0" applyProtection="0">
      <alignment vertical="center"/>
    </xf>
    <xf numFmtId="0" fontId="37" fillId="0" borderId="12" applyNumberFormat="0" applyFill="0" applyAlignment="0" applyProtection="0">
      <alignment vertical="center"/>
    </xf>
    <xf numFmtId="0" fontId="41" fillId="3" borderId="0" applyNumberFormat="0" applyBorder="0" applyAlignment="0" applyProtection="0">
      <alignment vertical="center"/>
    </xf>
    <xf numFmtId="0" fontId="70" fillId="0" borderId="25" applyNumberFormat="0" applyFill="0" applyAlignment="0" applyProtection="0">
      <alignment vertical="center"/>
    </xf>
    <xf numFmtId="0" fontId="70" fillId="0" borderId="25" applyNumberFormat="0" applyFill="0" applyAlignment="0" applyProtection="0">
      <alignment vertical="center"/>
    </xf>
    <xf numFmtId="0" fontId="70" fillId="0" borderId="25" applyNumberFormat="0" applyFill="0" applyAlignment="0" applyProtection="0">
      <alignment vertical="center"/>
    </xf>
    <xf numFmtId="0" fontId="27" fillId="3" borderId="0" applyNumberFormat="0" applyBorder="0" applyAlignment="0" applyProtection="0">
      <alignment vertical="center"/>
    </xf>
    <xf numFmtId="0" fontId="70" fillId="0" borderId="25" applyNumberFormat="0" applyFill="0" applyAlignment="0" applyProtection="0">
      <alignment vertical="center"/>
    </xf>
    <xf numFmtId="0" fontId="70" fillId="0" borderId="25" applyNumberFormat="0" applyFill="0" applyAlignment="0" applyProtection="0">
      <alignment vertical="center"/>
    </xf>
    <xf numFmtId="0" fontId="27" fillId="3" borderId="0" applyNumberFormat="0" applyBorder="0" applyAlignment="0" applyProtection="0">
      <alignment vertical="center"/>
    </xf>
    <xf numFmtId="0" fontId="78" fillId="0" borderId="30" applyNumberFormat="0" applyFill="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78" fillId="0" borderId="30" applyNumberFormat="0" applyFill="0" applyAlignment="0" applyProtection="0">
      <alignment vertical="center"/>
    </xf>
    <xf numFmtId="0" fontId="27" fillId="3" borderId="0" applyNumberFormat="0" applyBorder="0" applyAlignment="0" applyProtection="0">
      <alignment vertical="center"/>
    </xf>
    <xf numFmtId="0" fontId="78" fillId="0" borderId="30" applyNumberFormat="0" applyFill="0" applyAlignment="0" applyProtection="0">
      <alignment vertical="center"/>
    </xf>
    <xf numFmtId="0" fontId="70" fillId="0" borderId="25" applyNumberFormat="0" applyFill="0" applyAlignment="0" applyProtection="0">
      <alignment vertical="center"/>
    </xf>
    <xf numFmtId="0" fontId="70" fillId="0" borderId="25" applyNumberFormat="0" applyFill="0" applyAlignment="0" applyProtection="0">
      <alignment vertical="center"/>
    </xf>
    <xf numFmtId="0" fontId="67" fillId="3" borderId="0" applyNumberFormat="0" applyBorder="0" applyAlignment="0" applyProtection="0">
      <alignment vertical="center"/>
    </xf>
    <xf numFmtId="0" fontId="70" fillId="0" borderId="25" applyNumberFormat="0" applyFill="0" applyAlignment="0" applyProtection="0">
      <alignment vertical="center"/>
    </xf>
    <xf numFmtId="0" fontId="70" fillId="0" borderId="25" applyNumberFormat="0" applyFill="0" applyAlignment="0" applyProtection="0">
      <alignment vertical="center"/>
    </xf>
    <xf numFmtId="0" fontId="70" fillId="0" borderId="25" applyNumberFormat="0" applyFill="0" applyAlignment="0" applyProtection="0">
      <alignment vertical="center"/>
    </xf>
    <xf numFmtId="0" fontId="78" fillId="0" borderId="30" applyNumberFormat="0" applyFill="0" applyAlignment="0" applyProtection="0">
      <alignment vertical="center"/>
    </xf>
    <xf numFmtId="0" fontId="27" fillId="3" borderId="0" applyNumberFormat="0" applyBorder="0" applyAlignment="0" applyProtection="0">
      <alignment vertical="center"/>
    </xf>
    <xf numFmtId="0" fontId="78" fillId="0" borderId="30" applyNumberFormat="0" applyFill="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78" fillId="0" borderId="30" applyNumberFormat="0" applyFill="0" applyAlignment="0" applyProtection="0">
      <alignment vertical="center"/>
    </xf>
    <xf numFmtId="0" fontId="27" fillId="3" borderId="0" applyNumberFormat="0" applyBorder="0" applyAlignment="0" applyProtection="0">
      <alignment vertical="center"/>
    </xf>
    <xf numFmtId="0" fontId="78" fillId="0" borderId="34" applyNumberFormat="0" applyFill="0" applyAlignment="0" applyProtection="0">
      <alignment vertical="center"/>
    </xf>
    <xf numFmtId="0" fontId="70" fillId="0" borderId="25" applyNumberFormat="0" applyFill="0" applyAlignment="0" applyProtection="0">
      <alignment vertical="center"/>
    </xf>
    <xf numFmtId="0" fontId="70" fillId="0" borderId="0" applyNumberFormat="0" applyFill="0" applyBorder="0" applyAlignment="0" applyProtection="0">
      <alignment vertical="center"/>
    </xf>
    <xf numFmtId="0" fontId="27" fillId="3" borderId="0" applyNumberFormat="0" applyBorder="0" applyAlignment="0" applyProtection="0">
      <alignment vertical="center"/>
    </xf>
    <xf numFmtId="0" fontId="70" fillId="0" borderId="0" applyNumberFormat="0" applyFill="0" applyBorder="0" applyAlignment="0" applyProtection="0">
      <alignment vertical="center"/>
    </xf>
    <xf numFmtId="0" fontId="27" fillId="3" borderId="0" applyNumberFormat="0" applyBorder="0" applyAlignment="0" applyProtection="0">
      <alignment vertical="center"/>
    </xf>
    <xf numFmtId="0" fontId="70" fillId="0" borderId="0" applyNumberFormat="0" applyFill="0" applyBorder="0" applyAlignment="0" applyProtection="0">
      <alignment vertical="center"/>
    </xf>
    <xf numFmtId="0" fontId="27" fillId="3" borderId="0" applyNumberFormat="0" applyBorder="0" applyAlignment="0" applyProtection="0">
      <alignment vertical="center"/>
    </xf>
    <xf numFmtId="0" fontId="70" fillId="0" borderId="0" applyNumberFormat="0" applyFill="0" applyBorder="0" applyAlignment="0" applyProtection="0">
      <alignment vertical="center"/>
    </xf>
    <xf numFmtId="0" fontId="27" fillId="3" borderId="0" applyNumberFormat="0" applyBorder="0" applyAlignment="0" applyProtection="0">
      <alignment vertical="center"/>
    </xf>
    <xf numFmtId="0" fontId="78" fillId="0" borderId="0" applyNumberForma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78" fillId="0" borderId="0" applyNumberForma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55" fillId="3" borderId="0" applyNumberFormat="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7" fillId="3"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53" fillId="0" borderId="0" applyNumberFormat="0" applyFill="0" applyBorder="0" applyAlignment="0" applyProtection="0">
      <alignment vertical="center"/>
    </xf>
    <xf numFmtId="0" fontId="27" fillId="3" borderId="0" applyNumberFormat="0" applyBorder="0" applyAlignment="0" applyProtection="0">
      <alignment vertical="center"/>
    </xf>
    <xf numFmtId="0" fontId="5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68" fillId="0" borderId="0" applyNumberFormat="0" applyFill="0" applyBorder="0" applyAlignment="0" applyProtection="0">
      <alignment vertical="center"/>
    </xf>
    <xf numFmtId="0" fontId="27" fillId="3"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3" fillId="0" borderId="1">
      <alignment horizontal="distributed" vertical="center" wrapText="1"/>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3" fillId="0" borderId="1">
      <alignment horizontal="distributed" vertical="center" wrapText="1"/>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3" fillId="0" borderId="1">
      <alignment horizontal="distributed" vertical="center" wrapText="1"/>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6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2" fillId="8" borderId="0" applyNumberFormat="0" applyBorder="0" applyAlignment="0" applyProtection="0">
      <alignment vertical="center"/>
    </xf>
    <xf numFmtId="0" fontId="41" fillId="8" borderId="0" applyNumberFormat="0" applyBorder="0" applyAlignment="0" applyProtection="0">
      <alignment vertical="center"/>
    </xf>
    <xf numFmtId="0" fontId="67" fillId="3" borderId="0" applyNumberFormat="0" applyBorder="0" applyAlignment="0" applyProtection="0">
      <alignment vertical="center"/>
    </xf>
    <xf numFmtId="0" fontId="41" fillId="8" borderId="0" applyNumberFormat="0" applyBorder="0" applyAlignment="0" applyProtection="0">
      <alignment vertical="center"/>
    </xf>
    <xf numFmtId="0" fontId="67" fillId="3" borderId="0" applyNumberFormat="0" applyBorder="0" applyAlignment="0" applyProtection="0">
      <alignment vertical="center"/>
    </xf>
    <xf numFmtId="0" fontId="41" fillId="8" borderId="0" applyNumberFormat="0" applyBorder="0" applyAlignment="0" applyProtection="0">
      <alignment vertical="center"/>
    </xf>
    <xf numFmtId="0" fontId="67" fillId="3" borderId="0" applyNumberFormat="0" applyBorder="0" applyAlignment="0" applyProtection="0">
      <alignment vertical="center"/>
    </xf>
    <xf numFmtId="0" fontId="41" fillId="8" borderId="0" applyNumberFormat="0" applyBorder="0" applyAlignment="0" applyProtection="0">
      <alignment vertical="center"/>
    </xf>
    <xf numFmtId="0" fontId="67" fillId="3" borderId="0" applyNumberFormat="0" applyBorder="0" applyAlignment="0" applyProtection="0">
      <alignment vertical="center"/>
    </xf>
    <xf numFmtId="0" fontId="41"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41"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8" fillId="3" borderId="0" applyNumberFormat="0" applyBorder="0" applyAlignment="0" applyProtection="0"/>
    <xf numFmtId="0" fontId="27" fillId="8" borderId="0" applyNumberFormat="0" applyBorder="0" applyAlignment="0" applyProtection="0">
      <alignment vertical="center"/>
    </xf>
    <xf numFmtId="0" fontId="38" fillId="3" borderId="0" applyNumberFormat="0" applyBorder="0" applyAlignment="0" applyProtection="0"/>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38" fillId="3" borderId="0" applyNumberFormat="0" applyBorder="0" applyAlignment="0" applyProtection="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41" fillId="8" borderId="0" applyNumberFormat="0" applyBorder="0" applyAlignment="0" applyProtection="0">
      <alignment vertical="center"/>
    </xf>
    <xf numFmtId="0" fontId="38" fillId="3" borderId="0" applyNumberFormat="0" applyBorder="0" applyAlignment="0" applyProtection="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39"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27"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41"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27" fillId="8"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6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6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6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6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0" fillId="0" borderId="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6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55"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67" fillId="3" borderId="0" applyNumberFormat="0" applyBorder="0" applyAlignment="0" applyProtection="0">
      <alignment vertical="center"/>
    </xf>
    <xf numFmtId="0" fontId="27"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38" fillId="3" borderId="0" applyNumberFormat="0" applyBorder="0" applyAlignment="0" applyProtection="0"/>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67" fillId="3" borderId="0" applyNumberFormat="0" applyBorder="0" applyAlignment="0" applyProtection="0">
      <alignment vertical="center"/>
    </xf>
    <xf numFmtId="0" fontId="67" fillId="3" borderId="0" applyNumberFormat="0" applyBorder="0" applyAlignment="0" applyProtection="0">
      <alignment vertical="center"/>
    </xf>
    <xf numFmtId="0" fontId="67" fillId="3" borderId="0" applyNumberFormat="0" applyBorder="0" applyAlignment="0" applyProtection="0">
      <alignment vertical="center"/>
    </xf>
    <xf numFmtId="0" fontId="67" fillId="3" borderId="0" applyNumberFormat="0" applyBorder="0" applyAlignment="0" applyProtection="0">
      <alignment vertical="center"/>
    </xf>
    <xf numFmtId="0" fontId="27" fillId="3" borderId="0" applyNumberFormat="0" applyBorder="0" applyAlignment="0" applyProtection="0">
      <alignment vertical="center"/>
    </xf>
    <xf numFmtId="0" fontId="67" fillId="3" borderId="0" applyNumberFormat="0" applyBorder="0" applyAlignment="0" applyProtection="0">
      <alignment vertical="center"/>
    </xf>
    <xf numFmtId="0" fontId="67" fillId="3" borderId="0" applyNumberFormat="0" applyBorder="0" applyAlignment="0" applyProtection="0">
      <alignment vertical="center"/>
    </xf>
    <xf numFmtId="0" fontId="27" fillId="3" borderId="0" applyNumberFormat="0" applyBorder="0" applyAlignment="0" applyProtection="0">
      <alignment vertical="center"/>
    </xf>
    <xf numFmtId="0" fontId="67" fillId="3" borderId="0" applyNumberFormat="0" applyBorder="0" applyAlignment="0" applyProtection="0">
      <alignment vertical="center"/>
    </xf>
    <xf numFmtId="0" fontId="67" fillId="3" borderId="0" applyNumberFormat="0" applyBorder="0" applyAlignment="0" applyProtection="0">
      <alignment vertical="center"/>
    </xf>
    <xf numFmtId="0" fontId="27" fillId="3" borderId="0" applyNumberFormat="0" applyBorder="0" applyAlignment="0" applyProtection="0">
      <alignment vertical="center"/>
    </xf>
    <xf numFmtId="0" fontId="67" fillId="3" borderId="0" applyNumberFormat="0" applyBorder="0" applyAlignment="0" applyProtection="0">
      <alignment vertical="center"/>
    </xf>
    <xf numFmtId="0" fontId="67" fillId="3" borderId="0" applyNumberFormat="0" applyBorder="0" applyAlignment="0" applyProtection="0">
      <alignment vertical="center"/>
    </xf>
    <xf numFmtId="0" fontId="67" fillId="3" borderId="0" applyNumberFormat="0" applyBorder="0" applyAlignment="0" applyProtection="0">
      <alignment vertical="center"/>
    </xf>
    <xf numFmtId="0" fontId="67" fillId="3" borderId="0" applyNumberFormat="0" applyBorder="0" applyAlignment="0" applyProtection="0">
      <alignment vertical="center"/>
    </xf>
    <xf numFmtId="0" fontId="67" fillId="3" borderId="0" applyNumberFormat="0" applyBorder="0" applyAlignment="0" applyProtection="0">
      <alignment vertical="center"/>
    </xf>
    <xf numFmtId="0" fontId="67" fillId="3" borderId="0" applyNumberFormat="0" applyBorder="0" applyAlignment="0" applyProtection="0">
      <alignment vertical="center"/>
    </xf>
    <xf numFmtId="0" fontId="6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55" fillId="3"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55"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27"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0" fillId="0" borderId="0">
      <alignment vertical="center"/>
    </xf>
    <xf numFmtId="0" fontId="0" fillId="0" borderId="0"/>
  </cellStyleXfs>
  <cellXfs count="135">
    <xf numFmtId="0" fontId="0" fillId="0" borderId="0" xfId="0"/>
    <xf numFmtId="0" fontId="1" fillId="2" borderId="0" xfId="885" applyFill="1"/>
    <xf numFmtId="0" fontId="2" fillId="2" borderId="0" xfId="885" applyFont="1" applyFill="1"/>
    <xf numFmtId="0" fontId="0" fillId="2" borderId="0" xfId="885" applyFont="1" applyFill="1"/>
    <xf numFmtId="0" fontId="3" fillId="0" borderId="0" xfId="1623" applyFont="1" applyFill="1" applyBorder="1" applyAlignment="1">
      <alignment horizontal="center" vertical="center"/>
    </xf>
    <xf numFmtId="0" fontId="4" fillId="0" borderId="0" xfId="0" applyFont="1" applyFill="1" applyBorder="1" applyAlignment="1">
      <alignment vertical="center"/>
    </xf>
    <xf numFmtId="0" fontId="0" fillId="0" borderId="0" xfId="0" applyFont="1" applyFill="1" applyBorder="1" applyAlignment="1">
      <alignment horizontal="right"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187" fontId="0" fillId="0" borderId="1" xfId="0" applyNumberFormat="1" applyFont="1" applyFill="1" applyBorder="1" applyAlignment="1">
      <alignment vertical="center" wrapText="1"/>
    </xf>
    <xf numFmtId="0" fontId="5" fillId="0" borderId="0" xfId="1623" applyFont="1" applyFill="1" applyAlignment="1">
      <alignment horizontal="center" vertical="center"/>
    </xf>
    <xf numFmtId="186" fontId="5" fillId="0" borderId="0" xfId="1623" applyNumberFormat="1" applyFont="1" applyFill="1" applyAlignment="1">
      <alignment horizontal="center" vertical="center"/>
    </xf>
    <xf numFmtId="0" fontId="6" fillId="2" borderId="0" xfId="885" applyFont="1" applyFill="1" applyAlignment="1">
      <alignment vertical="center"/>
    </xf>
    <xf numFmtId="0" fontId="7" fillId="2" borderId="0" xfId="885" applyFont="1" applyFill="1"/>
    <xf numFmtId="0" fontId="8" fillId="0" borderId="0" xfId="0" applyFont="1" applyFill="1" applyBorder="1" applyAlignment="1">
      <alignment vertical="center"/>
    </xf>
    <xf numFmtId="0" fontId="9" fillId="0" borderId="0" xfId="0" applyFont="1" applyFill="1" applyBorder="1" applyAlignment="1">
      <alignment horizontal="right" vertical="center"/>
    </xf>
    <xf numFmtId="0" fontId="6" fillId="2" borderId="0" xfId="885" applyFont="1" applyFill="1" applyAlignment="1">
      <alignment horizontal="right" vertical="center"/>
    </xf>
    <xf numFmtId="0" fontId="5" fillId="0" borderId="0" xfId="1623" applyFont="1" applyFill="1" applyBorder="1" applyAlignment="1">
      <alignment horizontal="center" vertical="center"/>
    </xf>
    <xf numFmtId="186" fontId="5" fillId="0" borderId="0" xfId="1623" applyNumberFormat="1" applyFont="1" applyFill="1" applyBorder="1" applyAlignment="1">
      <alignment horizontal="center" vertical="center"/>
    </xf>
    <xf numFmtId="0" fontId="0" fillId="0" borderId="1" xfId="0" applyNumberFormat="1" applyFont="1" applyFill="1" applyBorder="1" applyAlignment="1">
      <alignment vertical="center" wrapText="1"/>
    </xf>
    <xf numFmtId="0" fontId="5" fillId="0" borderId="0" xfId="0" applyFont="1" applyAlignment="1">
      <alignment horizontal="center" vertical="center"/>
    </xf>
    <xf numFmtId="0" fontId="0" fillId="0" borderId="0" xfId="0" applyAlignment="1">
      <alignment horizontal="right"/>
    </xf>
    <xf numFmtId="0" fontId="0" fillId="0" borderId="1" xfId="0" applyBorder="1"/>
    <xf numFmtId="0" fontId="5" fillId="0" borderId="0" xfId="0" applyFont="1"/>
    <xf numFmtId="0" fontId="0" fillId="0" borderId="0" xfId="0"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0" fillId="0" borderId="0" xfId="0" applyFont="1" applyFill="1"/>
    <xf numFmtId="0" fontId="5" fillId="0" borderId="0" xfId="0" applyFont="1" applyFill="1" applyAlignment="1">
      <alignment horizontal="center" vertical="center"/>
    </xf>
    <xf numFmtId="0" fontId="0" fillId="0" borderId="0" xfId="0" applyFont="1" applyFill="1" applyAlignment="1">
      <alignment horizont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3" fontId="11" fillId="0" borderId="1" xfId="0" applyNumberFormat="1" applyFont="1" applyFill="1" applyBorder="1" applyAlignment="1" applyProtection="1">
      <alignment vertical="center" wrapText="1"/>
    </xf>
    <xf numFmtId="188" fontId="11" fillId="0" borderId="1" xfId="0" applyNumberFormat="1" applyFont="1" applyFill="1" applyBorder="1" applyAlignment="1">
      <alignment vertical="center" wrapText="1"/>
    </xf>
    <xf numFmtId="3" fontId="11" fillId="0" borderId="1" xfId="0" applyNumberFormat="1"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1" fillId="0" borderId="1" xfId="4060" applyFont="1" applyFill="1" applyBorder="1" applyAlignment="1">
      <alignment vertical="center" wrapText="1"/>
    </xf>
    <xf numFmtId="0" fontId="11" fillId="0" borderId="1" xfId="0" applyFont="1" applyFill="1" applyBorder="1" applyAlignment="1">
      <alignment vertical="center" wrapText="1"/>
    </xf>
    <xf numFmtId="0" fontId="10" fillId="0" borderId="1" xfId="0" applyFont="1" applyFill="1" applyBorder="1" applyAlignment="1">
      <alignment horizontal="distributed" vertical="center" wrapText="1"/>
    </xf>
    <xf numFmtId="0" fontId="11" fillId="0" borderId="0" xfId="0" applyFont="1" applyFill="1" applyAlignment="1">
      <alignment vertical="center"/>
    </xf>
    <xf numFmtId="0" fontId="11" fillId="0" borderId="0" xfId="0" applyFont="1" applyFill="1" applyAlignment="1">
      <alignment vertical="center" wrapText="1"/>
    </xf>
    <xf numFmtId="0" fontId="5" fillId="0" borderId="0" xfId="0" applyFont="1" applyFill="1" applyAlignment="1">
      <alignment horizontal="center"/>
    </xf>
    <xf numFmtId="0" fontId="12" fillId="0" borderId="1" xfId="4060" applyFont="1" applyFill="1" applyBorder="1" applyAlignment="1">
      <alignment horizontal="center" vertical="center" wrapText="1"/>
    </xf>
    <xf numFmtId="188" fontId="11" fillId="0" borderId="1" xfId="0" applyNumberFormat="1" applyFont="1" applyFill="1" applyBorder="1" applyAlignment="1">
      <alignment horizontal="right" vertical="center"/>
    </xf>
    <xf numFmtId="188" fontId="11" fillId="0" borderId="1" xfId="0" applyNumberFormat="1" applyFont="1" applyFill="1" applyBorder="1" applyAlignment="1" applyProtection="1">
      <alignment horizontal="right" vertical="center"/>
    </xf>
    <xf numFmtId="188" fontId="11" fillId="0" borderId="1" xfId="0" applyNumberFormat="1" applyFont="1" applyFill="1" applyBorder="1" applyAlignment="1">
      <alignment vertical="center"/>
    </xf>
    <xf numFmtId="0" fontId="10" fillId="0" borderId="1" xfId="0" applyFont="1" applyFill="1" applyBorder="1" applyAlignment="1">
      <alignment vertical="center" wrapText="1"/>
    </xf>
    <xf numFmtId="1" fontId="11" fillId="0" borderId="1" xfId="0" applyNumberFormat="1" applyFont="1" applyFill="1" applyBorder="1" applyAlignment="1" applyProtection="1">
      <alignment vertical="center" wrapText="1"/>
      <protection locked="0"/>
    </xf>
    <xf numFmtId="187" fontId="0" fillId="0" borderId="1" xfId="0" applyNumberFormat="1" applyBorder="1"/>
    <xf numFmtId="0" fontId="0" fillId="0" borderId="1" xfId="0" applyFill="1" applyBorder="1"/>
    <xf numFmtId="0" fontId="5" fillId="0" borderId="0" xfId="0" applyFont="1" applyAlignment="1">
      <alignment horizontal="center"/>
    </xf>
    <xf numFmtId="0" fontId="13" fillId="0" borderId="0" xfId="0" applyFont="1" applyAlignment="1">
      <alignment horizontal="left" indent="1"/>
    </xf>
    <xf numFmtId="0" fontId="14" fillId="0" borderId="0" xfId="0" applyFont="1" applyAlignment="1">
      <alignment horizontal="left" indent="1"/>
    </xf>
    <xf numFmtId="0" fontId="15" fillId="0" borderId="0" xfId="0" applyFont="1" applyAlignment="1">
      <alignment horizontal="left" wrapText="1" indent="1"/>
    </xf>
    <xf numFmtId="0" fontId="0" fillId="0" borderId="0" xfId="0" applyFill="1"/>
    <xf numFmtId="0" fontId="0" fillId="0" borderId="0" xfId="0" applyNumberFormat="1" applyFill="1"/>
    <xf numFmtId="0" fontId="5" fillId="0" borderId="0" xfId="0" applyFont="1" applyFill="1" applyAlignment="1">
      <alignment horizontal="center" wrapText="1"/>
    </xf>
    <xf numFmtId="0" fontId="5" fillId="0" borderId="0" xfId="0" applyNumberFormat="1" applyFont="1" applyFill="1" applyAlignment="1">
      <alignment horizontal="center" wrapText="1"/>
    </xf>
    <xf numFmtId="0" fontId="0" fillId="0" borderId="0" xfId="0" applyNumberFormat="1" applyFill="1" applyAlignment="1">
      <alignment horizontal="right"/>
    </xf>
    <xf numFmtId="0" fontId="0" fillId="0" borderId="1" xfId="0" applyNumberFormat="1" applyFill="1" applyBorder="1"/>
    <xf numFmtId="1" fontId="11" fillId="0" borderId="1" xfId="0" applyNumberFormat="1" applyFont="1" applyFill="1" applyBorder="1" applyAlignment="1" applyProtection="1">
      <alignment horizontal="left" vertical="center"/>
      <protection locked="0"/>
    </xf>
    <xf numFmtId="0" fontId="11" fillId="0" borderId="1" xfId="0" applyNumberFormat="1" applyFont="1" applyFill="1" applyBorder="1" applyAlignment="1" applyProtection="1">
      <alignment horizontal="right" vertical="center"/>
      <protection locked="0"/>
    </xf>
    <xf numFmtId="1" fontId="11" fillId="0" borderId="1" xfId="0" applyNumberFormat="1" applyFont="1" applyFill="1" applyBorder="1" applyAlignment="1" applyProtection="1">
      <alignment vertical="center"/>
      <protection locked="0"/>
    </xf>
    <xf numFmtId="0" fontId="11" fillId="0" borderId="1" xfId="0" applyNumberFormat="1" applyFont="1" applyFill="1" applyBorder="1" applyAlignment="1" applyProtection="1">
      <alignment vertical="center"/>
      <protection locked="0"/>
    </xf>
    <xf numFmtId="3" fontId="11" fillId="0" borderId="1" xfId="0" applyNumberFormat="1" applyFont="1" applyFill="1" applyBorder="1" applyAlignment="1" applyProtection="1">
      <alignment vertical="center"/>
      <protection locked="0"/>
    </xf>
    <xf numFmtId="0" fontId="11" fillId="0" borderId="1" xfId="0" applyFont="1" applyFill="1" applyBorder="1" applyAlignment="1" applyProtection="1">
      <alignment vertical="center" wrapText="1"/>
      <protection locked="0"/>
    </xf>
    <xf numFmtId="0" fontId="11" fillId="0" borderId="1" xfId="0" applyFont="1" applyFill="1" applyBorder="1" applyAlignment="1" applyProtection="1">
      <alignment vertical="center"/>
      <protection locked="0"/>
    </xf>
    <xf numFmtId="0" fontId="0" fillId="0" borderId="1" xfId="0" applyBorder="1" applyAlignment="1">
      <alignment wrapText="1"/>
    </xf>
    <xf numFmtId="0" fontId="0" fillId="0" borderId="0" xfId="0" applyAlignment="1">
      <alignment wrapText="1"/>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vertical="center"/>
    </xf>
    <xf numFmtId="0" fontId="5" fillId="0" borderId="0" xfId="0" applyFont="1" applyAlignment="1">
      <alignment horizontal="center" wrapText="1"/>
    </xf>
    <xf numFmtId="0" fontId="5" fillId="0" borderId="0" xfId="0" applyFont="1" applyAlignment="1">
      <alignment wrapText="1"/>
    </xf>
    <xf numFmtId="0" fontId="0" fillId="0" borderId="0" xfId="0" applyAlignment="1"/>
    <xf numFmtId="0" fontId="18" fillId="0" borderId="2" xfId="0" applyFont="1" applyFill="1" applyBorder="1" applyAlignment="1">
      <alignment horizontal="center" vertical="center" wrapText="1"/>
    </xf>
    <xf numFmtId="0" fontId="19" fillId="0" borderId="0" xfId="0" applyFont="1" applyFill="1" applyBorder="1" applyAlignment="1">
      <alignment horizontal="center" vertical="center" wrapText="1"/>
    </xf>
    <xf numFmtId="182" fontId="19" fillId="0" borderId="2" xfId="0" applyNumberFormat="1" applyFont="1" applyFill="1" applyBorder="1" applyAlignment="1">
      <alignment horizontal="center" vertical="center" wrapText="1"/>
    </xf>
    <xf numFmtId="0" fontId="19" fillId="0" borderId="2" xfId="0" applyFont="1" applyFill="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wrapText="1"/>
    </xf>
    <xf numFmtId="0" fontId="20"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0" fillId="0" borderId="0" xfId="0" applyFont="1" applyFill="1" applyBorder="1" applyAlignment="1"/>
    <xf numFmtId="49" fontId="21" fillId="0" borderId="0" xfId="0" applyNumberFormat="1" applyFont="1" applyFill="1" applyBorder="1" applyAlignment="1">
      <alignment horizontal="left" vertical="center"/>
    </xf>
    <xf numFmtId="0" fontId="11" fillId="0" borderId="0" xfId="0" applyFont="1" applyFill="1" applyBorder="1" applyAlignment="1">
      <alignment horizontal="right" vertical="center"/>
    </xf>
    <xf numFmtId="49" fontId="22" fillId="0" borderId="0"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xf>
    <xf numFmtId="0" fontId="11" fillId="0" borderId="6" xfId="0"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23" fillId="0" borderId="1" xfId="4060" applyFont="1" applyFill="1" applyBorder="1" applyAlignment="1">
      <alignment horizontal="center" vertical="center" wrapText="1"/>
    </xf>
    <xf numFmtId="49" fontId="11" fillId="0" borderId="1" xfId="0" applyNumberFormat="1" applyFont="1" applyFill="1" applyBorder="1" applyAlignment="1">
      <alignment horizontal="left" vertical="center"/>
    </xf>
    <xf numFmtId="0" fontId="11" fillId="0" borderId="5" xfId="0" applyFont="1" applyFill="1" applyBorder="1" applyAlignment="1">
      <alignment vertical="center"/>
    </xf>
    <xf numFmtId="186" fontId="11" fillId="0" borderId="5" xfId="0" applyNumberFormat="1" applyFont="1" applyFill="1" applyBorder="1" applyAlignment="1" applyProtection="1">
      <alignment horizontal="left" vertical="center"/>
      <protection locked="0"/>
    </xf>
    <xf numFmtId="185" fontId="11" fillId="0" borderId="5" xfId="0" applyNumberFormat="1" applyFont="1" applyFill="1" applyBorder="1" applyAlignment="1" applyProtection="1">
      <alignment horizontal="left" vertical="center"/>
      <protection locked="0"/>
    </xf>
    <xf numFmtId="186" fontId="11" fillId="0" borderId="8" xfId="0" applyNumberFormat="1" applyFont="1" applyFill="1" applyBorder="1" applyAlignment="1" applyProtection="1">
      <alignment horizontal="left" vertical="center"/>
      <protection locked="0"/>
    </xf>
    <xf numFmtId="185" fontId="11" fillId="0" borderId="8" xfId="0" applyNumberFormat="1" applyFont="1" applyFill="1" applyBorder="1" applyAlignment="1" applyProtection="1">
      <alignment horizontal="left" vertical="center"/>
      <protection locked="0"/>
    </xf>
    <xf numFmtId="0" fontId="11" fillId="0" borderId="8" xfId="0" applyFont="1" applyFill="1" applyBorder="1" applyAlignment="1">
      <alignment vertical="center"/>
    </xf>
    <xf numFmtId="188" fontId="11" fillId="0" borderId="1" xfId="0" applyNumberFormat="1" applyFont="1" applyFill="1" applyBorder="1" applyAlignment="1" applyProtection="1">
      <alignment horizontal="right" vertical="center"/>
      <protection locked="0"/>
    </xf>
    <xf numFmtId="0" fontId="11" fillId="0" borderId="5" xfId="0" applyFont="1" applyFill="1" applyBorder="1" applyAlignment="1">
      <alignment horizontal="left" vertical="center"/>
    </xf>
    <xf numFmtId="0" fontId="11" fillId="0" borderId="9" xfId="0" applyFont="1" applyFill="1" applyBorder="1" applyAlignment="1">
      <alignment vertical="center"/>
    </xf>
    <xf numFmtId="0" fontId="11" fillId="0" borderId="1" xfId="0" applyFont="1" applyFill="1" applyBorder="1" applyAlignment="1">
      <alignment horizontal="left" vertical="center"/>
    </xf>
    <xf numFmtId="0" fontId="11" fillId="0" borderId="5" xfId="0" applyFont="1" applyFill="1" applyBorder="1" applyAlignment="1">
      <alignment horizontal="distributed" vertical="center"/>
    </xf>
    <xf numFmtId="0" fontId="24" fillId="0" borderId="0" xfId="0" applyFont="1"/>
    <xf numFmtId="0" fontId="0" fillId="0" borderId="1" xfId="0" applyBorder="1" applyAlignment="1">
      <alignment horizontal="center" vertical="center"/>
    </xf>
    <xf numFmtId="0" fontId="0" fillId="0" borderId="1" xfId="0"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3" fontId="25" fillId="0" borderId="1" xfId="0" applyNumberFormat="1" applyFont="1" applyFill="1" applyBorder="1" applyAlignment="1">
      <alignment vertical="center" wrapText="1"/>
    </xf>
    <xf numFmtId="10" fontId="25" fillId="0" borderId="1" xfId="0" applyNumberFormat="1" applyFont="1" applyFill="1" applyBorder="1" applyAlignment="1">
      <alignment vertical="center" wrapText="1"/>
    </xf>
    <xf numFmtId="0" fontId="23" fillId="0" borderId="1" xfId="0" applyFont="1" applyFill="1" applyBorder="1" applyAlignment="1">
      <alignment horizontal="left" vertical="center"/>
    </xf>
    <xf numFmtId="3" fontId="25" fillId="0" borderId="1" xfId="0" applyNumberFormat="1" applyFont="1" applyFill="1" applyBorder="1" applyAlignment="1">
      <alignment vertical="center"/>
    </xf>
    <xf numFmtId="0" fontId="23" fillId="0" borderId="1" xfId="0" applyFont="1" applyFill="1" applyBorder="1" applyAlignment="1">
      <alignment horizontal="center" vertical="center"/>
    </xf>
    <xf numFmtId="0" fontId="0" fillId="0" borderId="1" xfId="0" applyFill="1" applyBorder="1" applyAlignment="1">
      <alignment horizontal="left" vertical="center"/>
    </xf>
    <xf numFmtId="3" fontId="26" fillId="0" borderId="1" xfId="0" applyNumberFormat="1" applyFont="1" applyFill="1" applyBorder="1" applyAlignment="1">
      <alignment vertical="center"/>
    </xf>
    <xf numFmtId="0" fontId="0" fillId="0" borderId="1" xfId="0" applyFill="1" applyBorder="1" applyAlignment="1">
      <alignment horizontal="center" vertical="center"/>
    </xf>
    <xf numFmtId="0" fontId="0" fillId="0" borderId="10" xfId="0" applyBorder="1" applyAlignment="1">
      <alignment horizontal="right"/>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right" vertical="center" wrapText="1"/>
      <protection locked="0"/>
    </xf>
    <xf numFmtId="1" fontId="23" fillId="0" borderId="1" xfId="0" applyNumberFormat="1" applyFont="1" applyFill="1" applyBorder="1" applyAlignment="1" applyProtection="1">
      <alignment horizontal="left" vertical="center" wrapText="1"/>
      <protection locked="0"/>
    </xf>
    <xf numFmtId="1" fontId="23" fillId="0" borderId="1" xfId="0" applyNumberFormat="1" applyFont="1" applyFill="1" applyBorder="1" applyAlignment="1" applyProtection="1">
      <alignment vertical="center" wrapText="1"/>
      <protection locked="0"/>
    </xf>
    <xf numFmtId="3" fontId="23" fillId="0" borderId="1" xfId="0" applyNumberFormat="1" applyFont="1" applyFill="1" applyBorder="1" applyAlignment="1" applyProtection="1">
      <alignment vertical="center" wrapText="1"/>
      <protection locked="0"/>
    </xf>
    <xf numFmtId="0" fontId="0" fillId="0" borderId="1" xfId="0" applyFont="1" applyFill="1" applyBorder="1" applyAlignment="1" applyProtection="1">
      <alignment vertical="center" wrapText="1"/>
      <protection locked="0"/>
    </xf>
    <xf numFmtId="0" fontId="11"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center" vertical="center"/>
      <protection locked="0"/>
    </xf>
    <xf numFmtId="0" fontId="23" fillId="0" borderId="1" xfId="0" applyFont="1" applyFill="1" applyBorder="1" applyAlignment="1" applyProtection="1">
      <alignment horizontal="right" vertical="center"/>
      <protection locked="0"/>
    </xf>
  </cellXfs>
  <cellStyles count="4061">
    <cellStyle name="常规" xfId="0" builtinId="0"/>
    <cellStyle name="60% - 强调文字颜色 1 3 3" xfId="1"/>
    <cellStyle name="??¨′" xfId="2"/>
    <cellStyle name="Currency 3 2" xfId="3"/>
    <cellStyle name="????" xfId="4"/>
    <cellStyle name="差_gdp" xfId="5"/>
    <cellStyle name="货币[0]" xfId="6" builtinId="7"/>
    <cellStyle name="° 2 2" xfId="7"/>
    <cellStyle name="20% - 强调文字颜色 3" xfId="8" builtinId="38"/>
    <cellStyle name="输入" xfId="9" builtinId="20"/>
    <cellStyle name="Accent5 9" xfId="10"/>
    <cellStyle name="20% - 强调文字颜色 3 2 3 3" xfId="11"/>
    <cellStyle name="差_30云南_1" xfId="12"/>
    <cellStyle name="??±ò[ 2 2" xfId="13"/>
    <cellStyle name="货币" xfId="14" builtinId="4"/>
    <cellStyle name="40% - 强调文字颜色 1 3 5" xfId="15"/>
    <cellStyle name="Accent6 13" xfId="16"/>
    <cellStyle name="标题 2 2 3 2" xfId="17"/>
    <cellStyle name="_2005-18 2 2" xfId="18"/>
    <cellStyle name="20% - 强调文字颜色 4 2 4 3" xfId="19"/>
    <cellStyle name="差_11大理 2" xfId="20"/>
    <cellStyle name="°_纵横对比 3" xfId="21"/>
    <cellStyle name="40% - 强调文字颜色 2 2 3 2 2" xfId="22"/>
    <cellStyle name="Accent2 - 40%" xfId="23"/>
    <cellStyle name="千位分隔[0]" xfId="24" builtinId="6"/>
    <cellStyle name="_NJ17-25 3" xfId="25"/>
    <cellStyle name="40% - 强调文字颜色 3" xfId="26" builtinId="39"/>
    <cellStyle name="差_Sheet1_省级支出 3" xfId="27"/>
    <cellStyle name="差_14安徽_2014省级收入12.2（更新后） 3" xfId="28"/>
    <cellStyle name="差_12滨州 4" xfId="29"/>
    <cellStyle name="40% - 强调文字颜色 3 3 3 2" xfId="30"/>
    <cellStyle name="40% - 强调文字颜色 4 3 4" xfId="31"/>
    <cellStyle name="?? 2 2" xfId="32"/>
    <cellStyle name="差" xfId="33" builtinId="27"/>
    <cellStyle name="??¡à¨ 3" xfId="34"/>
    <cellStyle name="千位分隔" xfId="35" builtinId="3"/>
    <cellStyle name="60% - 强调文字颜色 3" xfId="36" builtinId="40"/>
    <cellStyle name="20% - 强调文字颜色 4 2 6 3" xfId="37"/>
    <cellStyle name="超链接" xfId="38" builtinId="8"/>
    <cellStyle name="标题 2 3_1.3日 2017年预算草案 - 副本" xfId="39"/>
    <cellStyle name="百分比" xfId="40" builtinId="5"/>
    <cellStyle name="??¨??? 2 2" xfId="41"/>
    <cellStyle name="已访问的超链接" xfId="42" builtinId="9"/>
    <cellStyle name="20% - 强调文字颜色 4 5" xfId="43"/>
    <cellStyle name="20% - Accent4 4" xfId="44"/>
    <cellStyle name="?¡ì? 3" xfId="45"/>
    <cellStyle name="注释" xfId="46" builtinId="10"/>
    <cellStyle name="60% - 强调文字颜色 2 3" xfId="47"/>
    <cellStyle name="差_Book1_财力性转移支付2010年预算参考数 2" xfId="48"/>
    <cellStyle name="40% - 着色 3 4" xfId="49"/>
    <cellStyle name="?¡ì?" xfId="50"/>
    <cellStyle name="60% - 强调文字颜色 2" xfId="51" builtinId="36"/>
    <cellStyle name="标题 4" xfId="52" builtinId="19"/>
    <cellStyle name="差_gdp 3" xfId="53"/>
    <cellStyle name="?§??[" xfId="54"/>
    <cellStyle name="_2003-17 2" xfId="55"/>
    <cellStyle name="差_财政厅编制用表（2011年报省人大）_省级财力12.12" xfId="56"/>
    <cellStyle name="?§??· 2 2" xfId="57"/>
    <cellStyle name="差_12滨州_2014省级收入12.2（更新后） 2" xfId="58"/>
    <cellStyle name="百_NJ18-39" xfId="59"/>
    <cellStyle name="???¨ 2" xfId="60"/>
    <cellStyle name="警告文本" xfId="61" builtinId="11"/>
    <cellStyle name="百_NJ18-19 2" xfId="62"/>
    <cellStyle name="40% - 强调文字颜色 2 2 4 2 2" xfId="63"/>
    <cellStyle name="差_复件 复件 2010年预算表格－2010-03-26-（含表间 公式）_2014省级收入及财力12.12（更新后） 2" xfId="64"/>
    <cellStyle name="60% - 强调文字颜色 2 2 2" xfId="65"/>
    <cellStyle name="°_副本2006-2 2" xfId="66"/>
    <cellStyle name="20% - 强调文字颜色 4 4 2" xfId="67"/>
    <cellStyle name="?¡ì? 2 2" xfId="68"/>
    <cellStyle name="标题" xfId="69" builtinId="15"/>
    <cellStyle name="?§??·" xfId="70"/>
    <cellStyle name="解释性文本" xfId="71" builtinId="53"/>
    <cellStyle name="3¡ 3" xfId="72"/>
    <cellStyle name="差_行政（人员）_县市旗测算-新科目（含人口规模效应）_2014省级收入12.2（更新后） 2" xfId="73"/>
    <cellStyle name="差_20160105省级2016年预算情况表（最新）_2017年预算草案（债务） 3" xfId="74"/>
    <cellStyle name="Accent1 - 60% 2 2" xfId="75"/>
    <cellStyle name="20% - 强调文字颜色 2 3 2 2 2" xfId="76"/>
    <cellStyle name="百分比 4" xfId="77"/>
    <cellStyle name="20% - 强调文字颜色 1 2_3.2017全省支出" xfId="78"/>
    <cellStyle name="20% - 强调文字颜色 5 3 3" xfId="79"/>
    <cellStyle name="标题 1" xfId="80" builtinId="16"/>
    <cellStyle name="差_测算结果汇总_财力性转移支付2010年预算参考数" xfId="81"/>
    <cellStyle name="20% - 强调文字颜色 4 4 2 2" xfId="82"/>
    <cellStyle name="20% - 强调文字颜色 5 3 4" xfId="83"/>
    <cellStyle name="60% - 强调文字颜色 2 2 2 2" xfId="84"/>
    <cellStyle name="°_副本2006-2 2 2" xfId="85"/>
    <cellStyle name="0,0_x000d__x000a_NA_x000d__x000a_" xfId="86"/>
    <cellStyle name="标题 2" xfId="87" builtinId="17"/>
    <cellStyle name="60% - 强调文字颜色 1" xfId="88" builtinId="32"/>
    <cellStyle name="Accent4 2 2" xfId="89"/>
    <cellStyle name="标题 3" xfId="90" builtinId="18"/>
    <cellStyle name="差_gdp 2" xfId="91"/>
    <cellStyle name="60% - 强调文字颜色 4" xfId="92" builtinId="44"/>
    <cellStyle name="差_2009年结算（最终）_收入汇总 2" xfId="93"/>
    <cellStyle name="输出" xfId="94" builtinId="21"/>
    <cellStyle name="40% - Accent1 4" xfId="95"/>
    <cellStyle name="20% - 强调文字颜色 2 4 2" xfId="96"/>
    <cellStyle name="计算" xfId="97" builtinId="22"/>
    <cellStyle name="?? 2" xfId="98"/>
    <cellStyle name="差_Xl0000336 4" xfId="99"/>
    <cellStyle name="差_22湖南_省级财力12.12 3" xfId="100"/>
    <cellStyle name="20% - 强调文字颜色 1 4 3" xfId="101"/>
    <cellStyle name="差_2007一般预算支出口径剔除表" xfId="102"/>
    <cellStyle name="20% - 着色 1 2" xfId="103"/>
    <cellStyle name="检查单元格" xfId="104" builtinId="23"/>
    <cellStyle name="差_河南 缺口县区测算(地方填报)_省级财力12.12" xfId="105"/>
    <cellStyle name="Accent3 17" xfId="106"/>
    <cellStyle name="°_17 2 2" xfId="107"/>
    <cellStyle name="20% - 强调文字颜色 6" xfId="108" builtinId="50"/>
    <cellStyle name="百_NJ17-33 3" xfId="109"/>
    <cellStyle name="百_NJ17-28 3" xfId="110"/>
    <cellStyle name="°_NJ17-14 2" xfId="111"/>
    <cellStyle name="强调文字颜色 2" xfId="112" builtinId="33"/>
    <cellStyle name="百_2005-19" xfId="113"/>
    <cellStyle name="40% - 强调文字颜色 4 2 3 3" xfId="114"/>
    <cellStyle name="»õ±ò[0]" xfId="115"/>
    <cellStyle name="链接单元格" xfId="116" builtinId="24"/>
    <cellStyle name="差_530623_2006年县级财政报表附表 4" xfId="117"/>
    <cellStyle name="20% - 强调文字颜色 6 3 5" xfId="118"/>
    <cellStyle name="??¨??? 3" xfId="119"/>
    <cellStyle name="汇总" xfId="120" builtinId="25"/>
    <cellStyle name="差_河南省----2009-05-21（补充数据）_2017年预算草案（债务） 3" xfId="121"/>
    <cellStyle name="差_Book2" xfId="122"/>
    <cellStyle name="标题 1 2_1.3日 2017年预算草案 - 副本" xfId="123"/>
    <cellStyle name="差_2007一般预算支出口径剔除表_财力性转移支付2010年预算参考数 2 2" xfId="124"/>
    <cellStyle name="20% - 强调文字颜色 1 2 6 3" xfId="125"/>
    <cellStyle name="差_复件 复件 2010年预算表格－2010-03-26-（含表间 公式） 3" xfId="126"/>
    <cellStyle name="20% - 强调文字颜色 1 2 5 2 2" xfId="127"/>
    <cellStyle name="好" xfId="128" builtinId="26"/>
    <cellStyle name="差 2 3 2" xfId="129"/>
    <cellStyle name="20% - Accent3 2" xfId="130"/>
    <cellStyle name="20% - 强调文字颜色 3 3" xfId="131"/>
    <cellStyle name="适中" xfId="132" builtinId="28"/>
    <cellStyle name="20% - 强调文字颜色 5" xfId="133" builtinId="46"/>
    <cellStyle name="百_NJ17-33 2" xfId="134"/>
    <cellStyle name="百_NJ17-28 2" xfId="135"/>
    <cellStyle name="差_行政公检法测算_民生政策最低支出需求_2014省级收入及财力12.12（更新后） 3" xfId="136"/>
    <cellStyle name="_NJ17-24 2 2" xfId="137"/>
    <cellStyle name="强调文字颜色 1" xfId="138" builtinId="29"/>
    <cellStyle name="差_河南 缺口县区测算(地方填报白) 2 2" xfId="139"/>
    <cellStyle name="差_行政（人员）_县市旗测算-新科目（含人口规模效应）" xfId="140"/>
    <cellStyle name="百_2005-18" xfId="141"/>
    <cellStyle name="40% - 强调文字颜色 4 2 3 2" xfId="142"/>
    <cellStyle name="20% - 强调文字颜色 1" xfId="143" builtinId="30"/>
    <cellStyle name="40% - 强调文字颜色 1" xfId="144" builtinId="31"/>
    <cellStyle name="差_2010.10.30 2 2" xfId="145"/>
    <cellStyle name="差_12滨州 2" xfId="146"/>
    <cellStyle name="差_2006年27重庆_2014省级收入及财力12.12（更新后）" xfId="147"/>
    <cellStyle name="40% - 强调文字颜色 4 3 2" xfId="148"/>
    <cellStyle name="20% - 强调文字颜色 2 4 2 2" xfId="149"/>
    <cellStyle name="»õ±ò_10" xfId="150"/>
    <cellStyle name="20% - 强调文字颜色 2" xfId="151" builtinId="34"/>
    <cellStyle name="_分市分省GDP 2 2" xfId="152"/>
    <cellStyle name="差_河南省----2009-05-21（补充数据）_2013省级预算附表 3" xfId="153"/>
    <cellStyle name="_NJ17-25 2" xfId="154"/>
    <cellStyle name="40% - 强调文字颜色 2" xfId="155" builtinId="35"/>
    <cellStyle name="差_Sheet1_省级支出 2" xfId="156"/>
    <cellStyle name="差_14安徽_2014省级收入12.2（更新后） 2" xfId="157"/>
    <cellStyle name="差_12滨州 3" xfId="158"/>
    <cellStyle name="40% - 强调文字颜色 4 3 3" xfId="159"/>
    <cellStyle name="°_NJ17-14 3" xfId="160"/>
    <cellStyle name="强调文字颜色 3" xfId="161" builtinId="37"/>
    <cellStyle name="40% - 强调文字颜色 4 2 3 4" xfId="162"/>
    <cellStyle name="°_副本2006-2新 2 2" xfId="163"/>
    <cellStyle name="强调文字颜色 4" xfId="164" builtinId="41"/>
    <cellStyle name="???à" xfId="165"/>
    <cellStyle name="20% - 强调文字颜色 4" xfId="166" builtinId="42"/>
    <cellStyle name="标题 5 3 2" xfId="167"/>
    <cellStyle name="40% - 强调文字颜色 4 3 5" xfId="168"/>
    <cellStyle name="40% - 强调文字颜色 4" xfId="169" builtinId="43"/>
    <cellStyle name="强调文字颜色 5" xfId="170" builtinId="45"/>
    <cellStyle name="差_行政公检法测算_县市旗测算-新科目（含人口规模效应）" xfId="171"/>
    <cellStyle name="差_2008经常性收入 2 2" xfId="172"/>
    <cellStyle name="»õ 2 2" xfId="173"/>
    <cellStyle name="40% - 强调文字颜色 5" xfId="174" builtinId="47"/>
    <cellStyle name="差_行政(燃修费)_民生政策最低支出需求" xfId="175"/>
    <cellStyle name="标题 1 4 2" xfId="176"/>
    <cellStyle name="???§?? 2 2" xfId="177"/>
    <cellStyle name="60% - 强调文字颜色 5" xfId="178" builtinId="48"/>
    <cellStyle name="差_2009年结算（最终）_收入汇总 3" xfId="179"/>
    <cellStyle name="60% - 着色 6 2" xfId="180"/>
    <cellStyle name="差_Book2_2014省级收入12.2（更新后） 2" xfId="181"/>
    <cellStyle name="_副本2006-2 2" xfId="182"/>
    <cellStyle name="强调文字颜色 6" xfId="183" builtinId="49"/>
    <cellStyle name="差_2_财力性转移支付2010年预算参考数" xfId="184"/>
    <cellStyle name="20% - Accent3 2 2" xfId="185"/>
    <cellStyle name="20% - 强调文字颜色 3 3 2" xfId="186"/>
    <cellStyle name="40% - 强调文字颜色 6" xfId="187" builtinId="51"/>
    <cellStyle name="60% - 强调文字颜色 6" xfId="188" builtinId="52"/>
    <cellStyle name="60% - 着色 6 3" xfId="189"/>
    <cellStyle name="差_第五部分(才淼、饶永宏）" xfId="190"/>
    <cellStyle name="20% - 强调文字颜色 4 2 6 2" xfId="191"/>
    <cellStyle name="??¨′ 3" xfId="192"/>
    <cellStyle name="???? 3" xfId="193"/>
    <cellStyle name="差_Material reprot In Feb (2)" xfId="194"/>
    <cellStyle name="  3" xfId="195"/>
    <cellStyle name="??¨′ 2" xfId="196"/>
    <cellStyle name="???? 2" xfId="197"/>
    <cellStyle name="差_2008年财政收支预算草案(1.4) 4" xfId="198"/>
    <cellStyle name="°_2003-17" xfId="199"/>
    <cellStyle name="差_1604月报 2 2" xfId="200"/>
    <cellStyle name="40% - 强调文字颜色 3 3 4" xfId="201"/>
    <cellStyle name="»õ±ò 2" xfId="202"/>
    <cellStyle name="差_Xl0000068 2" xfId="203"/>
    <cellStyle name="40% - 强调文字颜色 3 2 3 2" xfId="204"/>
    <cellStyle name="?§??[0 2" xfId="205"/>
    <cellStyle name="?? 3" xfId="206"/>
    <cellStyle name="_2010省对市县转移支付测算表(10-21）" xfId="207"/>
    <cellStyle name="20% - 强调文字颜色 1 3 2 4" xfId="208"/>
    <cellStyle name="差_Xl0000071 2" xfId="209"/>
    <cellStyle name="°_定稿 3" xfId="210"/>
    <cellStyle name="??? 2" xfId="211"/>
    <cellStyle name="差_2016年中原银行税收基数短收市县负担情况表 4" xfId="212"/>
    <cellStyle name="差_1110洱源县_财力性转移支付2010年预算参考数" xfId="213"/>
    <cellStyle name="20% - Accent2 4" xfId="214"/>
    <cellStyle name="20% - 强调文字颜色 2 5" xfId="215"/>
    <cellStyle name=" " xfId="216"/>
    <cellStyle name="  2" xfId="217"/>
    <cellStyle name="  2 2" xfId="218"/>
    <cellStyle name="??" xfId="219"/>
    <cellStyle name="???" xfId="220"/>
    <cellStyle name="差_Xl0000071" xfId="221"/>
    <cellStyle name="60% - 强调文字颜色 4 2 6" xfId="222"/>
    <cellStyle name="20% - 强调文字颜色 5 2 6 3" xfId="223"/>
    <cellStyle name="20% - 强调文字颜色 1 2 5 4" xfId="224"/>
    <cellStyle name="Ç§·öî»[0]" xfId="225"/>
    <cellStyle name="差 2 5" xfId="226"/>
    <cellStyle name="Accent3 - 60% 2 2" xfId="227"/>
    <cellStyle name="差_Sheet1_2014省级收入12.2（更新后） 3" xfId="228"/>
    <cellStyle name="??? 2 2" xfId="229"/>
    <cellStyle name="??? 3" xfId="230"/>
    <cellStyle name="差_行政(燃修费)_县市旗测算-新科目（含人口规模效应）_2014省级收入及财力12.12（更新后） 3" xfId="231"/>
    <cellStyle name="??¨′ 2 2" xfId="232"/>
    <cellStyle name="°_定稿" xfId="233"/>
    <cellStyle name="差_国有资本经营预算（2011年报省人大）_2014省级收入及财力12.12（更新后） 3" xfId="234"/>
    <cellStyle name="???? 2 2" xfId="235"/>
    <cellStyle name="差_附表_财力性转移支付2010年预算参考数 2 2" xfId="236"/>
    <cellStyle name="差_12滨州_2014省级收入12.2（更新后）" xfId="237"/>
    <cellStyle name="???¨" xfId="238"/>
    <cellStyle name="差_2007年一般预算支出剔除_省级财力12.12 3" xfId="239"/>
    <cellStyle name="百_NJ18-39 2" xfId="240"/>
    <cellStyle name="???¨ 2 2" xfId="241"/>
    <cellStyle name="20% - 强调文字颜色 4 2 10" xfId="242"/>
    <cellStyle name="差_Book1_2012-2013年经常性收入预测（1.1新口径）" xfId="243"/>
    <cellStyle name="百_NJ18-19 3" xfId="244"/>
    <cellStyle name="40% - 强调文字颜色 6 2 3 2" xfId="245"/>
    <cellStyle name="差_12滨州_2014省级收入12.2（更新后） 3" xfId="246"/>
    <cellStyle name="???¨ 3" xfId="247"/>
    <cellStyle name="_副本2006-2 2 2" xfId="248"/>
    <cellStyle name="差_城建部门" xfId="249"/>
    <cellStyle name="差_2010省对市县转移支付测算表(10-21） 2 2" xfId="250"/>
    <cellStyle name="???¨¤" xfId="251"/>
    <cellStyle name="差_城建部门 2" xfId="252"/>
    <cellStyle name="???¨¤ 2" xfId="253"/>
    <cellStyle name="差_城建部门 2 2" xfId="254"/>
    <cellStyle name="???¨¤ 2 2" xfId="255"/>
    <cellStyle name="差_05潍坊 4" xfId="256"/>
    <cellStyle name="60% - 强调文字颜色 5 3 4" xfId="257"/>
    <cellStyle name="差_河南省----2009-05-21（补充数据） 2" xfId="258"/>
    <cellStyle name="??±ò[" xfId="259"/>
    <cellStyle name="差_城建部门 3" xfId="260"/>
    <cellStyle name="???¨¤ 3" xfId="261"/>
    <cellStyle name="???§??" xfId="262"/>
    <cellStyle name="差_测算结果汇总_财力性转移支付2010年预算参考数 4" xfId="263"/>
    <cellStyle name="标题 1 4" xfId="264"/>
    <cellStyle name="???§?? 2" xfId="265"/>
    <cellStyle name="60% - 着色 6" xfId="266"/>
    <cellStyle name="标题 1 5" xfId="267"/>
    <cellStyle name="???§?? 3" xfId="268"/>
    <cellStyle name="差_行政（人员）_县市旗测算-新科目（含人口规模效应）_2014省级收入12.2（更新后）" xfId="269"/>
    <cellStyle name="Accent1 - 60% 2" xfId="270"/>
    <cellStyle name="20% - 强调文字颜色 4 2" xfId="271"/>
    <cellStyle name="差_30云南_1_财力性转移支付2010年预算参考数 3" xfId="272"/>
    <cellStyle name="???à 2" xfId="273"/>
    <cellStyle name="差_410927000_台前县_省级财力12.12" xfId="274"/>
    <cellStyle name="60% - 强调文字颜色 1 2 7" xfId="275"/>
    <cellStyle name="20% - 强调文字颜色 4 2 2" xfId="276"/>
    <cellStyle name="40% - 强调文字颜色 5 2 7" xfId="277"/>
    <cellStyle name="差_财政供养人员_2014省级收入及财力12.12（更新后）" xfId="278"/>
    <cellStyle name="差_2010省对市县转移支付测算表(10-21）_省级财力12.12" xfId="279"/>
    <cellStyle name="???à 2 2" xfId="280"/>
    <cellStyle name="差_30云南_1_财力性转移支付2010年预算参考数 4" xfId="281"/>
    <cellStyle name="20% - 强调文字颜色 4 3" xfId="282"/>
    <cellStyle name="20% - Accent4 2" xfId="283"/>
    <cellStyle name="Accent6 - 60% 2 2" xfId="284"/>
    <cellStyle name="???à 3" xfId="285"/>
    <cellStyle name="60% - 强调文字颜色 1 2 8" xfId="286"/>
    <cellStyle name="°_2003-17 2 2" xfId="287"/>
    <cellStyle name="20% - 强调文字颜色 2 3 3" xfId="288"/>
    <cellStyle name="3_03-17 3" xfId="289"/>
    <cellStyle name="???à¨" xfId="290"/>
    <cellStyle name="20% - 强调文字颜色 2 3 3 2" xfId="291"/>
    <cellStyle name="???à¨ 2" xfId="292"/>
    <cellStyle name="40% - 强调文字颜色 5 5" xfId="293"/>
    <cellStyle name="???à¨ 2 2" xfId="294"/>
    <cellStyle name="???à¨ 3" xfId="295"/>
    <cellStyle name="差_09黑龙江_2014省级收入及财力12.12（更新后） 2" xfId="296"/>
    <cellStyle name="??_NJ02-44" xfId="297"/>
    <cellStyle name="差_复件 2012年地方财政公共预算分级平衡情况表（5 2 2" xfId="298"/>
    <cellStyle name="差_27重庆_2014省级收入12.2（更新后） 3" xfId="299"/>
    <cellStyle name="40% - 强调文字颜色 5 2 5 4" xfId="300"/>
    <cellStyle name="° 3" xfId="301"/>
    <cellStyle name="Accent1 2 2" xfId="302"/>
    <cellStyle name="??¡" xfId="303"/>
    <cellStyle name="40% - 强调文字颜色 1 3 2 2" xfId="304"/>
    <cellStyle name="??¡ 2" xfId="305"/>
    <cellStyle name="40% - 强调文字颜色 1 3 2 2 2" xfId="306"/>
    <cellStyle name="??¡ 2 2" xfId="307"/>
    <cellStyle name="??¡ 3" xfId="308"/>
    <cellStyle name="Accent3 - 40% 2 2" xfId="309"/>
    <cellStyle name="??¡à¨" xfId="310"/>
    <cellStyle name="??¡à¨ 2" xfId="311"/>
    <cellStyle name="差_行政公检法测算_不含人员经费系数_财力性转移支付2010年预算参考数 4" xfId="312"/>
    <cellStyle name="差_财力（李处长）_2014省级收入及财力12.12（更新后）" xfId="313"/>
    <cellStyle name="??¡à¨ 2 2" xfId="314"/>
    <cellStyle name="??¨" xfId="315"/>
    <cellStyle name="40% - Accent3 3" xfId="316"/>
    <cellStyle name="??¨ 2" xfId="317"/>
    <cellStyle name="40% - 强调文字颜色 3 3 5" xfId="318"/>
    <cellStyle name="»õ±ò 3" xfId="319"/>
    <cellStyle name="差_Xl0000068 3" xfId="320"/>
    <cellStyle name="40% - 强调文字颜色 3 2 3 3" xfId="321"/>
    <cellStyle name="?§??[0 3" xfId="322"/>
    <cellStyle name="差_2006年22湖南" xfId="323"/>
    <cellStyle name="??¨ 2 2" xfId="324"/>
    <cellStyle name="??¨ 3" xfId="325"/>
    <cellStyle name="20% - 强调文字颜色 6 4" xfId="326"/>
    <cellStyle name="20% - Accent6 3" xfId="327"/>
    <cellStyle name="差_20111127汇报附表（8张） 2" xfId="328"/>
    <cellStyle name="差_2006年30云南 3" xfId="329"/>
    <cellStyle name="60% - 强调文字颜色 6 2 6" xfId="330"/>
    <cellStyle name="??¨???" xfId="331"/>
    <cellStyle name="20% - 强调文字颜色 3 3 2 4" xfId="332"/>
    <cellStyle name="60% - 强调文字颜色 4 2 2" xfId="333"/>
    <cellStyle name="40% - 强调文字颜色 6 4" xfId="334"/>
    <cellStyle name="差_20111127汇报附表（8张） 2 2" xfId="335"/>
    <cellStyle name="??¨??? 2" xfId="336"/>
    <cellStyle name="差_20河南(财政部2010年县级基本财力测算数据)_2014省级收入12.2（更新后）" xfId="337"/>
    <cellStyle name="差_2016-2017全省国资预算" xfId="338"/>
    <cellStyle name="??¨¬" xfId="339"/>
    <cellStyle name="60% - 着色 1 3" xfId="340"/>
    <cellStyle name="20% - 强调文字颜色 4 2 5 4" xfId="341"/>
    <cellStyle name="差_20河南(财政部2010年县级基本财力测算数据)_2014省级收入12.2（更新后） 2" xfId="342"/>
    <cellStyle name="差_2016-2017全省国资预算 2" xfId="343"/>
    <cellStyle name="??¨¬ 2" xfId="344"/>
    <cellStyle name="20% - 强调文字颜色 1 3 5" xfId="345"/>
    <cellStyle name="差_410927000_台前县 3" xfId="346"/>
    <cellStyle name="??¨¬ 2 2" xfId="347"/>
    <cellStyle name="差_20河南(财政部2010年县级基本财力测算数据)_2014省级收入12.2（更新后） 3" xfId="348"/>
    <cellStyle name="差_2016-2017全省国资预算 3" xfId="349"/>
    <cellStyle name="??¨¬ 3" xfId="350"/>
    <cellStyle name="Accent1 - 20% 4" xfId="351"/>
    <cellStyle name="??¨¬???" xfId="352"/>
    <cellStyle name="20% - Accent1 4" xfId="353"/>
    <cellStyle name="20% - 强调文字颜色 1 5" xfId="354"/>
    <cellStyle name="差_20160105省级2016年预算情况表（最新）_基金汇总" xfId="355"/>
    <cellStyle name="_2005-17" xfId="356"/>
    <cellStyle name="差_20160105省级2016年预算情况表（最新）_基金汇总 2" xfId="357"/>
    <cellStyle name="_2005-17 2" xfId="358"/>
    <cellStyle name="??¨¬??? 2" xfId="359"/>
    <cellStyle name="差_Book1_支出汇总" xfId="360"/>
    <cellStyle name="20% - Accent5 4" xfId="361"/>
    <cellStyle name="差_国有资本经营预算（2011年报省人大）_2017年预算草案（债务）" xfId="362"/>
    <cellStyle name="_2005-17 2 2" xfId="363"/>
    <cellStyle name="Accent5 - 40% 2" xfId="364"/>
    <cellStyle name="Accent1 13" xfId="365"/>
    <cellStyle name="差_2009年财力测算情况11.19" xfId="366"/>
    <cellStyle name="60% - 强调文字颜色 3 3" xfId="367"/>
    <cellStyle name="??¨¬??? 2 2" xfId="368"/>
    <cellStyle name="差_20河南(财政部2010年县级基本财力测算数据)_2014省级收入及财力12.12（更新后）" xfId="369"/>
    <cellStyle name="差_20160105省级2016年预算情况表（最新）_基金汇总 3" xfId="370"/>
    <cellStyle name="_2005-17 3" xfId="371"/>
    <cellStyle name="差_行政（人员）_县市旗测算-新科目（含人口规模效应）_财力性转移支付2010年预算参考数 2 2" xfId="372"/>
    <cellStyle name="??¨¬??? 3" xfId="373"/>
    <cellStyle name="20% - 着色 2 2" xfId="374"/>
    <cellStyle name="差_2007一般预算支出口径剔除表 2" xfId="375"/>
    <cellStyle name="Linked Cell" xfId="376"/>
    <cellStyle name="20% - 着色 1 2 2" xfId="377"/>
    <cellStyle name="??±" xfId="378"/>
    <cellStyle name="差_2007一般预算支出口径剔除表 2 2" xfId="379"/>
    <cellStyle name="差_1_2014省级收入12.2（更新后）" xfId="380"/>
    <cellStyle name="Linked Cell 2" xfId="381"/>
    <cellStyle name="??± 2" xfId="382"/>
    <cellStyle name="40% - 强调文字颜色 4 2 2 2 2" xfId="383"/>
    <cellStyle name="??ì???" xfId="384"/>
    <cellStyle name="差_1_2014省级收入12.2（更新后） 2" xfId="385"/>
    <cellStyle name="??± 2 2" xfId="386"/>
    <cellStyle name="??± 3" xfId="387"/>
    <cellStyle name="百_2005-19 3" xfId="388"/>
    <cellStyle name="»õ±ò[0] 3" xfId="389"/>
    <cellStyle name="差_河南省----2009-05-21（补充数据） 2 2" xfId="390"/>
    <cellStyle name="??±ò[ 2" xfId="391"/>
    <cellStyle name="差_河南省----2009-05-21（补充数据） 2 3" xfId="392"/>
    <cellStyle name="??±ò[ 3" xfId="393"/>
    <cellStyle name="差_财政厅编制用表（2011年报省人大）_基金汇总 3" xfId="394"/>
    <cellStyle name="差_2010省级行政性收费专项收入批复 4" xfId="395"/>
    <cellStyle name="ColLevel_1" xfId="396"/>
    <cellStyle name="60% - 强调文字颜色 1 2 6" xfId="397"/>
    <cellStyle name="??ì" xfId="398"/>
    <cellStyle name="??ì 2" xfId="399"/>
    <cellStyle name="Accent1 18" xfId="400"/>
    <cellStyle name="60% - Accent2" xfId="401"/>
    <cellStyle name="20% - 强调文字颜色 2 3 4" xfId="402"/>
    <cellStyle name="差_测算总表_省级财力12.12" xfId="403"/>
    <cellStyle name="??ì 2 2" xfId="404"/>
    <cellStyle name="60% - Accent2 2" xfId="405"/>
    <cellStyle name="差_00省级(打印) 2 2" xfId="406"/>
    <cellStyle name="??ì 3" xfId="407"/>
    <cellStyle name="°_Book3" xfId="408"/>
    <cellStyle name="Accent1 19" xfId="409"/>
    <cellStyle name="60% - Accent3" xfId="410"/>
    <cellStyle name="20% - 强调文字颜色 6 2 4 2 2" xfId="411"/>
    <cellStyle name="常规 10" xfId="412"/>
    <cellStyle name="Good" xfId="413"/>
    <cellStyle name="??ì??? 2" xfId="414"/>
    <cellStyle name="标题 8" xfId="415"/>
    <cellStyle name="_定稿 3" xfId="416"/>
    <cellStyle name="Good 2" xfId="417"/>
    <cellStyle name="??ì??? 2 2" xfId="418"/>
    <cellStyle name="常规 11" xfId="419"/>
    <cellStyle name="??ì??? 3" xfId="420"/>
    <cellStyle name="20% - 强调文字颜色 4 2_3.2017全省支出" xfId="421"/>
    <cellStyle name="标题 1 2 3 2" xfId="422"/>
    <cellStyle name="??ì??[" xfId="423"/>
    <cellStyle name="Accent5 - 40% 4" xfId="424"/>
    <cellStyle name="Accent1 20" xfId="425"/>
    <cellStyle name="Accent1 15" xfId="426"/>
    <cellStyle name="20% - 强调文字颜色 2 2 5 3" xfId="427"/>
    <cellStyle name="差_国有资本经营预算（2011年报省人大）_2014省级收入及财力12.12（更新后）" xfId="428"/>
    <cellStyle name="_2006-2 3" xfId="429"/>
    <cellStyle name="差_Sheet1_Sheet2" xfId="430"/>
    <cellStyle name="60% - 强调文字颜色 3 5" xfId="431"/>
    <cellStyle name="??ì??[ 2" xfId="432"/>
    <cellStyle name="20% - 强调文字颜色 3 2 5 4" xfId="433"/>
    <cellStyle name="差_Sheet1_Sheet2 2" xfId="434"/>
    <cellStyle name="??ì??[ 2 2" xfId="435"/>
    <cellStyle name="差_2007年结算已定项目对账单_2014省级收入及财力12.12（更新后）" xfId="436"/>
    <cellStyle name="Accent1 16" xfId="437"/>
    <cellStyle name="20% - 强调文字颜色 2 2 5 4" xfId="438"/>
    <cellStyle name="20% - 强调文字颜色 2 2 10" xfId="439"/>
    <cellStyle name="差_material report in Jun 2" xfId="440"/>
    <cellStyle name="60% - 强调文字颜色 3 6" xfId="441"/>
    <cellStyle name="??ì??[ 3" xfId="442"/>
    <cellStyle name="差_复件 复件 2010年预算表格－2010-03-26-（含表间 公式）_2014省级收入及财力12.12（更新后）" xfId="443"/>
    <cellStyle name="60% - 强调文字颜色 2 2" xfId="444"/>
    <cellStyle name="°_副本2006-2" xfId="445"/>
    <cellStyle name="百_NJ17-25" xfId="446"/>
    <cellStyle name="60% - 强调文字颜色 3 2 4 3" xfId="447"/>
    <cellStyle name="20% - 强调文字颜色 4 4" xfId="448"/>
    <cellStyle name="20% - Accent4 3" xfId="449"/>
    <cellStyle name="差_Book1_财力性转移支付2010年预算参考数 2 2" xfId="450"/>
    <cellStyle name="?¡ì? 2" xfId="451"/>
    <cellStyle name="?¡ì??¡¤" xfId="452"/>
    <cellStyle name="?¡ì??¡¤ 2" xfId="453"/>
    <cellStyle name="?¡ì??¡¤ 2 2" xfId="454"/>
    <cellStyle name="20% - 强调文字颜色 3 2 6 3" xfId="455"/>
    <cellStyle name="Accent4 - 20%" xfId="456"/>
    <cellStyle name="_NJ17-26 2" xfId="457"/>
    <cellStyle name="?¡ì??¡¤ 3" xfId="458"/>
    <cellStyle name="_2010.10.30" xfId="459"/>
    <cellStyle name="差_14安徽_2014省级收入及财力12.12（更新后） 3" xfId="460"/>
    <cellStyle name="?§" xfId="461"/>
    <cellStyle name="?§ 2" xfId="462"/>
    <cellStyle name="差_2008年财政收支预算草案(1.4) 2 3" xfId="463"/>
    <cellStyle name="?§ 2 2" xfId="464"/>
    <cellStyle name="差_行政（人员）_财力性转移支付2010年预算参考数 2" xfId="465"/>
    <cellStyle name="标题 3 2 3 2" xfId="466"/>
    <cellStyle name="Accent3_2006年33甘肃" xfId="467"/>
    <cellStyle name="?§ 3" xfId="468"/>
    <cellStyle name="差_Xl0000068_支出汇总" xfId="469"/>
    <cellStyle name="40% - 强调文字颜色 3 2 9" xfId="470"/>
    <cellStyle name="20% - 强调文字颜色 2 2 4" xfId="471"/>
    <cellStyle name="?§?" xfId="472"/>
    <cellStyle name="20% - 强调文字颜色 4 6" xfId="473"/>
    <cellStyle name="差_Xl0000068_支出汇总 2" xfId="474"/>
    <cellStyle name="20% - 强调文字颜色 2 2 4 2" xfId="475"/>
    <cellStyle name="60% - 强调文字颜色 2 4" xfId="476"/>
    <cellStyle name="?§? 2" xfId="477"/>
    <cellStyle name="20% - 强调文字颜色 2 2 4 2 2" xfId="478"/>
    <cellStyle name="?§? 2 2" xfId="479"/>
    <cellStyle name="差_财政供养人员_省级财力12.12 2" xfId="480"/>
    <cellStyle name="40% - Accent6 2" xfId="481"/>
    <cellStyle name="差_分县成本差异系数_2014省级收入及财力12.12（更新后）" xfId="482"/>
    <cellStyle name="差_Xl0000068_支出汇总 3" xfId="483"/>
    <cellStyle name="20% - 强调文字颜色 2 2 4 3" xfId="484"/>
    <cellStyle name="?§? 3" xfId="485"/>
    <cellStyle name="Ç§î»·ö¸" xfId="486"/>
    <cellStyle name="差_2007年收支情况及2008年收支预计表(汇总表)_2014省级收入及财力12.12（更新后）" xfId="487"/>
    <cellStyle name="20% - 强调文字颜色 4 2 5" xfId="488"/>
    <cellStyle name="?§??" xfId="489"/>
    <cellStyle name="20% - 强调文字颜色 4 2 5 2" xfId="490"/>
    <cellStyle name="60% - 强调文字颜色 1 3 2 3" xfId="491"/>
    <cellStyle name="Filter Input Text 3" xfId="492"/>
    <cellStyle name="°_17 3" xfId="493"/>
    <cellStyle name="?§?? 2" xfId="494"/>
    <cellStyle name="20% - 强调文字颜色 4 2 5 2 2" xfId="495"/>
    <cellStyle name="40% - 强调文字颜色 1 4" xfId="496"/>
    <cellStyle name="40% - 强调文字颜色 4 3 2 4" xfId="497"/>
    <cellStyle name="3?ê" xfId="498"/>
    <cellStyle name="?§?? 2 2" xfId="499"/>
    <cellStyle name="20% - 强调文字颜色 4 2 5 3" xfId="500"/>
    <cellStyle name="Filter Input Text 4" xfId="501"/>
    <cellStyle name="?§?? 3" xfId="502"/>
    <cellStyle name="标题 4 2" xfId="503"/>
    <cellStyle name="?§??[ 2" xfId="504"/>
    <cellStyle name="_2003-17 2 2" xfId="505"/>
    <cellStyle name="_ET_STYLE_NoName_00_" xfId="506"/>
    <cellStyle name="标题 4 2 2" xfId="507"/>
    <cellStyle name="?§??[ 2 2" xfId="508"/>
    <cellStyle name="标题 4 3" xfId="509"/>
    <cellStyle name="差_2008年支出调整_2014省级收入12.2（更新后）" xfId="510"/>
    <cellStyle name="_NJ09-05" xfId="511"/>
    <cellStyle name="?§??[ 3" xfId="512"/>
    <cellStyle name="差_2016省级收入1.3 3" xfId="513"/>
    <cellStyle name="_NJ18-27" xfId="514"/>
    <cellStyle name="40% - 强调文字颜色 3 2 3" xfId="515"/>
    <cellStyle name="?§??[0" xfId="516"/>
    <cellStyle name="60% - 强调文字颜色 4 2 8" xfId="517"/>
    <cellStyle name="差_Xl0000068" xfId="518"/>
    <cellStyle name="差_测算总表_2014省级收入及财力12.12（更新后） 2" xfId="519"/>
    <cellStyle name="»õ±ò" xfId="520"/>
    <cellStyle name="差_14安徽_省级财力12.12 3" xfId="521"/>
    <cellStyle name="差_1604月报 2" xfId="522"/>
    <cellStyle name="?§??[0 2 2" xfId="523"/>
    <cellStyle name="40% - 强调文字颜色 3 2 3 2 2" xfId="524"/>
    <cellStyle name="40% - 强调文字颜色 4 4 4" xfId="525"/>
    <cellStyle name="差_Xl0000068 2 2" xfId="526"/>
    <cellStyle name="差_行政（人员）_民生政策最低支出需求_2014省级收入及财力12.12（更新后）" xfId="527"/>
    <cellStyle name="»õ±ò 2 2" xfId="528"/>
    <cellStyle name="_NJ17-26 3" xfId="529"/>
    <cellStyle name="°_2003-17 2" xfId="530"/>
    <cellStyle name="?§??· 2" xfId="531"/>
    <cellStyle name="_2003-17" xfId="532"/>
    <cellStyle name="?§??· 3" xfId="533"/>
    <cellStyle name="40% - 强调文字颜色 6 3 2" xfId="534"/>
    <cellStyle name="_NJ17-25" xfId="535"/>
    <cellStyle name="?鹎%U龡&amp;H齲_x0001_C铣_x0014__x0007__x0001__x0001_" xfId="536"/>
    <cellStyle name="_分市分省GDP 2" xfId="537"/>
    <cellStyle name="40% - 强调文字颜色 1 2 2 3" xfId="538"/>
    <cellStyle name="百_NJ18-01 3" xfId="539"/>
    <cellStyle name="差_34青海_省级财力12.12 2" xfId="540"/>
    <cellStyle name="60% - 强调文字颜色 3 4" xfId="541"/>
    <cellStyle name="_05" xfId="542"/>
    <cellStyle name="_2006-2 2" xfId="543"/>
    <cellStyle name="Accent2 - 60% 2 2" xfId="544"/>
    <cellStyle name="差_2007年收支情况及2008年收支预计表(汇总表)_2014省级收入12.2（更新后） 3" xfId="545"/>
    <cellStyle name="20% - 强调文字颜色 2 2 5 2" xfId="546"/>
    <cellStyle name="Accent1 14" xfId="547"/>
    <cellStyle name="Accent5 - 40% 3" xfId="548"/>
    <cellStyle name="_2006-2 2 2" xfId="549"/>
    <cellStyle name="差_财政供养人员_财力性转移支付2010年预算参考数 4" xfId="550"/>
    <cellStyle name="20% - 强调文字颜色 2 2 5 2 2" xfId="551"/>
    <cellStyle name="60% - 强调文字颜色 3 4 2" xfId="552"/>
    <cellStyle name="差_财政厅编制用表（2011年报省人大）_2014省级收入及财力12.12（更新后）" xfId="553"/>
    <cellStyle name="20% - 强调文字颜色 3 2 4 4" xfId="554"/>
    <cellStyle name="_05 2" xfId="555"/>
    <cellStyle name="_05 2 2" xfId="556"/>
    <cellStyle name="20% - 强调文字颜色 5 2 8" xfId="557"/>
    <cellStyle name="60% - 强调文字颜色 3 4 3" xfId="558"/>
    <cellStyle name="_05 3" xfId="559"/>
    <cellStyle name="差_2011年预算表格2010.12.9 2 2" xfId="560"/>
    <cellStyle name="差_28四川 2 2" xfId="561"/>
    <cellStyle name="_1" xfId="562"/>
    <cellStyle name="百_NJ17-08 2" xfId="563"/>
    <cellStyle name="20% - 强调文字颜色 3 4 2 2" xfId="564"/>
    <cellStyle name="_13" xfId="565"/>
    <cellStyle name="40% - 强调文字颜色 6 2_3.2017全省支出" xfId="566"/>
    <cellStyle name="差_2 2 2" xfId="567"/>
    <cellStyle name="60% - 着色 4" xfId="568"/>
    <cellStyle name="差_09黑龙江_省级财力12.12 3" xfId="569"/>
    <cellStyle name="_13-19" xfId="570"/>
    <cellStyle name="40% - 强调文字颜色 1 2 4 4" xfId="571"/>
    <cellStyle name="标题 1 2" xfId="572"/>
    <cellStyle name="差_测算结果汇总_财力性转移支付2010年预算参考数 2" xfId="573"/>
    <cellStyle name="差_行政（人员）_2014省级收入12.2（更新后）" xfId="574"/>
    <cellStyle name="3￡ 4" xfId="575"/>
    <cellStyle name="_13-19(1)" xfId="576"/>
    <cellStyle name="_16" xfId="577"/>
    <cellStyle name="_17" xfId="578"/>
    <cellStyle name="_17 2" xfId="579"/>
    <cellStyle name="差_1 3" xfId="580"/>
    <cellStyle name="_17 2 2" xfId="581"/>
    <cellStyle name="40% - 强调文字颜色 4 2 6" xfId="582"/>
    <cellStyle name="°ù·ö±è" xfId="583"/>
    <cellStyle name="40% - 强调文字颜色 3 3 2 4" xfId="584"/>
    <cellStyle name="_17 3" xfId="585"/>
    <cellStyle name="差_1 4" xfId="586"/>
    <cellStyle name="差_行政（人员）_县市旗测算-新科目（含人口规模效应）_财力性转移支付2010年预算参考数" xfId="587"/>
    <cellStyle name="»õ 2" xfId="588"/>
    <cellStyle name="差_2008经常性收入 2" xfId="589"/>
    <cellStyle name="差_Material reprot In Mar 3" xfId="590"/>
    <cellStyle name="_2003-17 3" xfId="591"/>
    <cellStyle name="标题 5" xfId="592"/>
    <cellStyle name="差_20 2007年河南结算单_附表1-6" xfId="593"/>
    <cellStyle name="差_gdp 4" xfId="594"/>
    <cellStyle name="20% - 强调文字颜色 1 2 2 2" xfId="595"/>
    <cellStyle name="_2005-09 2 2" xfId="596"/>
    <cellStyle name="_2005-09" xfId="597"/>
    <cellStyle name="差_0605石屏县_2014省级收入及财力12.12（更新后）" xfId="598"/>
    <cellStyle name="20% - 强调文字颜色 1 2" xfId="599"/>
    <cellStyle name="40% - 强调文字颜色 2 2 7" xfId="600"/>
    <cellStyle name="20% - 强调文字颜色 1 2 2" xfId="601"/>
    <cellStyle name="3_2005-18 3" xfId="602"/>
    <cellStyle name="Note" xfId="603"/>
    <cellStyle name="差_2008年全省人员信息" xfId="604"/>
    <cellStyle name="差_行政（人员）_不含人员经费系数_2014省级收入及财力12.12（更新后）" xfId="605"/>
    <cellStyle name="差_0605石屏县_2014省级收入及财力12.12（更新后） 2" xfId="606"/>
    <cellStyle name="_2005-09 2" xfId="607"/>
    <cellStyle name="40% - 强调文字颜色 2 2 8" xfId="608"/>
    <cellStyle name="20% - 强调文字颜色 1 2 3" xfId="609"/>
    <cellStyle name="差_0605石屏县_2014省级收入及财力12.12（更新后） 3" xfId="610"/>
    <cellStyle name="_2005-09 3" xfId="611"/>
    <cellStyle name="_NJ17-25 2 2" xfId="612"/>
    <cellStyle name="20% - 强调文字颜色 1 6" xfId="613"/>
    <cellStyle name="_2005-18" xfId="614"/>
    <cellStyle name="差_2009年结算（最终）_基金汇总 3" xfId="615"/>
    <cellStyle name="标题 2 2 3" xfId="616"/>
    <cellStyle name="_2005-18 2" xfId="617"/>
    <cellStyle name="40% - 强调文字颜色 6 2" xfId="618"/>
    <cellStyle name="差_行政公检法测算 4" xfId="619"/>
    <cellStyle name="20% - 强调文字颜色 3 3 2 2" xfId="620"/>
    <cellStyle name="标题 2 2 4" xfId="621"/>
    <cellStyle name="_2005-18 3" xfId="622"/>
    <cellStyle name="40% - 强调文字颜色 3 2 6 3" xfId="623"/>
    <cellStyle name="差_表一 2 2" xfId="624"/>
    <cellStyle name="40% - Accent3 2" xfId="625"/>
    <cellStyle name="_NJ18-13" xfId="626"/>
    <cellStyle name="_2005-19" xfId="627"/>
    <cellStyle name="40% - Accent3 2 2" xfId="628"/>
    <cellStyle name="_NJ18-13 2" xfId="629"/>
    <cellStyle name="标题 2 3 3" xfId="630"/>
    <cellStyle name="_2005-19 2" xfId="631"/>
    <cellStyle name="_NJ18-13 2 2" xfId="632"/>
    <cellStyle name="40% - 强调文字颜色 2 3 5" xfId="633"/>
    <cellStyle name="Accent5 - 60% 2" xfId="634"/>
    <cellStyle name="差_2006年28四川_财力性转移支付2010年预算参考数 2" xfId="635"/>
    <cellStyle name="_2005-19 2 2" xfId="636"/>
    <cellStyle name="_NJ17-06 3" xfId="637"/>
    <cellStyle name="差_分县成本差异系数_不含人员经费系数_财力性转移支付2010年预算参考数 3" xfId="638"/>
    <cellStyle name="20% - 强调文字颜色 3 3 3 2" xfId="639"/>
    <cellStyle name="标题 2 3 4" xfId="640"/>
    <cellStyle name="_2005-19 3" xfId="641"/>
    <cellStyle name="_NJ18-13 3" xfId="642"/>
    <cellStyle name="20% - 强调文字颜色 2 2 5" xfId="643"/>
    <cellStyle name="60% - 强调文字颜色 6 3 2 2" xfId="644"/>
    <cellStyle name="Accent2 - 60% 2" xfId="645"/>
    <cellStyle name="_2006-2" xfId="646"/>
    <cellStyle name="_29" xfId="647"/>
    <cellStyle name="差_复件 复件 2010年预算表格－2010-03-26-（含表间 公式）_2014省级收入及财力12.12（更新后） 3" xfId="648"/>
    <cellStyle name="差_财政厅编制用表（2011年报省人大）_2014省级收入12.2（更新后） 2" xfId="649"/>
    <cellStyle name="60% - 强调文字颜色 2 2 3" xfId="650"/>
    <cellStyle name="°_副本2006-2 3" xfId="651"/>
    <cellStyle name="_29 2" xfId="652"/>
    <cellStyle name="20% - Accent4" xfId="653"/>
    <cellStyle name="_29 2 2" xfId="654"/>
    <cellStyle name="差_行政(燃修费)_民生政策最低支出需求_2014省级收入12.2（更新后） 2" xfId="655"/>
    <cellStyle name="_29 3" xfId="656"/>
    <cellStyle name="°_NJ17-14 2 2" xfId="657"/>
    <cellStyle name="百_2005-19 2" xfId="658"/>
    <cellStyle name="»õ±ò[0] 2" xfId="659"/>
    <cellStyle name="_Book3" xfId="660"/>
    <cellStyle name="差_2007年结算已定项目对账单 4" xfId="661"/>
    <cellStyle name="百_NJ18-13 2 2" xfId="662"/>
    <cellStyle name="百_NJ18-08 2 2" xfId="663"/>
    <cellStyle name="Accent4 9" xfId="664"/>
    <cellStyle name="20% - 强调文字颜色 3 2 2 3" xfId="665"/>
    <cellStyle name="_Book3 2" xfId="666"/>
    <cellStyle name="百_2005-19 2 2" xfId="667"/>
    <cellStyle name="Accent1 - 20%" xfId="668"/>
    <cellStyle name="»õ±ò[0] 2 2" xfId="669"/>
    <cellStyle name="20% - Accent1" xfId="670"/>
    <cellStyle name="Accent1 - 20% 2" xfId="671"/>
    <cellStyle name="20% - Accent1 2" xfId="672"/>
    <cellStyle name="20% - 强调文字颜色 1 3" xfId="673"/>
    <cellStyle name="差_测算结果_2014省级收入及财力12.12（更新后）" xfId="674"/>
    <cellStyle name="_Book3 2 2" xfId="675"/>
    <cellStyle name="60% - 强调文字颜色 3 2 2" xfId="676"/>
    <cellStyle name="差_2007年结算已定项目对账单 5" xfId="677"/>
    <cellStyle name="20% - 强调文字颜色 3 2 2 4" xfId="678"/>
    <cellStyle name="_Book3 3" xfId="679"/>
    <cellStyle name="差_2016年中原银行税收基数短收市县负担情况表" xfId="680"/>
    <cellStyle name="20% - Accent2" xfId="681"/>
    <cellStyle name="60% - 着色 1 2" xfId="682"/>
    <cellStyle name="_ET_STYLE_NoName_00__20161017---核定基数定表" xfId="683"/>
    <cellStyle name="20% - 强调文字颜色 2 3 2 4" xfId="684"/>
    <cellStyle name="_NJ18-27 2" xfId="685"/>
    <cellStyle name="差_2008年支出调整_2014省级收入12.2（更新后） 2" xfId="686"/>
    <cellStyle name="标题 4 3 2" xfId="687"/>
    <cellStyle name="_NJ09-05 2" xfId="688"/>
    <cellStyle name="_NJ18-27 2 2" xfId="689"/>
    <cellStyle name="标题 4 3 2 2" xfId="690"/>
    <cellStyle name="_NJ09-05 2 2" xfId="691"/>
    <cellStyle name="差_20河南_财力性转移支付2010年预算参考数" xfId="692"/>
    <cellStyle name="_NJ18-27 3" xfId="693"/>
    <cellStyle name="差_2008年支出调整_2014省级收入12.2（更新后） 3" xfId="694"/>
    <cellStyle name="标题 4 3 3" xfId="695"/>
    <cellStyle name="_NJ09-05 3" xfId="696"/>
    <cellStyle name="20% - 强调文字颜色 1 3 2 3" xfId="697"/>
    <cellStyle name="°_定稿 2" xfId="698"/>
    <cellStyle name="_NJ17-06" xfId="699"/>
    <cellStyle name="20% - 强调文字颜色 1 2 4 4" xfId="700"/>
    <cellStyle name="40% - 强调文字颜色 2 3 4" xfId="701"/>
    <cellStyle name="°_定稿 2 2" xfId="702"/>
    <cellStyle name="_NJ17-06 2" xfId="703"/>
    <cellStyle name="Accent5 3" xfId="704"/>
    <cellStyle name="_NJ17-06 2 2" xfId="705"/>
    <cellStyle name="差_2007年一般预算支出剔除 4" xfId="706"/>
    <cellStyle name="_NJ17-24" xfId="707"/>
    <cellStyle name="差_河南 缺口县区测算(地方填报白)_2014省级收入及财力12.12（更新后） 3" xfId="708"/>
    <cellStyle name="_NJ17-24 2" xfId="709"/>
    <cellStyle name="_NJ17-24 3" xfId="710"/>
    <cellStyle name="_副本2006-2新" xfId="711"/>
    <cellStyle name="差_34青海_省级财力12.12 3" xfId="712"/>
    <cellStyle name="百_04-19 2 2" xfId="713"/>
    <cellStyle name="40% - 强调文字颜色 1 2 2 4" xfId="714"/>
    <cellStyle name="_分市分省GDP 3" xfId="715"/>
    <cellStyle name="差_2006年28四川_2014省级收入及财力12.12（更新后） 2" xfId="716"/>
    <cellStyle name="_NJ17-26" xfId="717"/>
    <cellStyle name="差_Xl0000071_收入汇总 3" xfId="718"/>
    <cellStyle name="40% - 强调文字颜色 3 2 8" xfId="719"/>
    <cellStyle name="20% - 强调文字颜色 2 2 3" xfId="720"/>
    <cellStyle name="Accent4 - 20% 2" xfId="721"/>
    <cellStyle name="_NJ17-26 2 2" xfId="722"/>
    <cellStyle name="_定稿" xfId="723"/>
    <cellStyle name="20% - 强调文字颜色 1 2 2 4" xfId="724"/>
    <cellStyle name="标题 7" xfId="725"/>
    <cellStyle name="_定稿 2" xfId="726"/>
    <cellStyle name="°_05" xfId="727"/>
    <cellStyle name="标题 7 2" xfId="728"/>
    <cellStyle name="_定稿 2 2" xfId="729"/>
    <cellStyle name="差_34青海_省级财力12.12" xfId="730"/>
    <cellStyle name="_分市分省GDP" xfId="731"/>
    <cellStyle name="40% - 强调文字颜色 4 2 4 4" xfId="732"/>
    <cellStyle name="差_Book2_2014省级收入12.2（更新后）" xfId="733"/>
    <cellStyle name="_副本2006-2" xfId="734"/>
    <cellStyle name="差_安徽 缺口县区测算(地方填报)1_省级财力12.12 2" xfId="735"/>
    <cellStyle name="差_Book2_2014省级收入12.2（更新后） 3" xfId="736"/>
    <cellStyle name="_副本2006-2 3" xfId="737"/>
    <cellStyle name="_副本2006-2新 2" xfId="738"/>
    <cellStyle name="_副本2006-2新 2 2" xfId="739"/>
    <cellStyle name="3￡" xfId="740"/>
    <cellStyle name="差_行政(燃修费)_县市旗测算-新科目（含人口规模效应）_财力性转移支付2010年预算参考数 2" xfId="741"/>
    <cellStyle name="_副本2006-2新 3" xfId="742"/>
    <cellStyle name="差_22湖南_财力性转移支付2010年预算参考数 3" xfId="743"/>
    <cellStyle name="_转移支付" xfId="744"/>
    <cellStyle name="Currency 2" xfId="745"/>
    <cellStyle name="_综合数据" xfId="746"/>
    <cellStyle name="Heading 4 3" xfId="747"/>
    <cellStyle name="Currency 2 2" xfId="748"/>
    <cellStyle name="_综合数据 2" xfId="749"/>
    <cellStyle name="差_财力差异计算表(不含非农业区)_2014省级收入及财力12.12（更新后） 3" xfId="750"/>
    <cellStyle name="20% - 强调文字颜色 3 4 3" xfId="751"/>
    <cellStyle name="_综合数据 2 2" xfId="752"/>
    <cellStyle name="»õ±ò[ 2" xfId="753"/>
    <cellStyle name="_综合数据 3" xfId="754"/>
    <cellStyle name="差_2006年水利统计指标统计表_省级财力12.12" xfId="755"/>
    <cellStyle name="20% - 强调文字颜色 4 2 3 2" xfId="756"/>
    <cellStyle name="20% - 强调文字颜色 3 4 4" xfId="757"/>
    <cellStyle name="40% - 强调文字颜色 5 2 6 3" xfId="758"/>
    <cellStyle name="20% - 强调文字颜色 3 2 5" xfId="759"/>
    <cellStyle name="差_附表_2014省级收入及财力12.12（更新后） 3" xfId="760"/>
    <cellStyle name="差_Sheet2 3" xfId="761"/>
    <cellStyle name="40% - 强调文字颜色 2 2_3.2017全省支出" xfId="762"/>
    <cellStyle name="_纵横对比" xfId="763"/>
    <cellStyle name="百_NJ18-32" xfId="764"/>
    <cellStyle name="百_NJ18-27" xfId="765"/>
    <cellStyle name="°_1 2 2" xfId="766"/>
    <cellStyle name="差_Sheet1_2 2 2" xfId="767"/>
    <cellStyle name="¡ã¨" xfId="768"/>
    <cellStyle name="Accent4" xfId="769"/>
    <cellStyle name="60% - 强调文字颜色 3 2_3.2017全省支出" xfId="770"/>
    <cellStyle name="¡ã¨ 2" xfId="771"/>
    <cellStyle name="Accent4 2" xfId="772"/>
    <cellStyle name="¡ã¨ 2 2" xfId="773"/>
    <cellStyle name="Accent5" xfId="774"/>
    <cellStyle name="¡ã¨ 3" xfId="775"/>
    <cellStyle name="差_2008经常性收入" xfId="776"/>
    <cellStyle name="»õ" xfId="777"/>
    <cellStyle name="差_2008经常性收入 3" xfId="778"/>
    <cellStyle name="»õ 3" xfId="779"/>
    <cellStyle name="»õ±ò[" xfId="780"/>
    <cellStyle name="差_财力（李处长）_2014省级收入12.2（更新后） 3" xfId="781"/>
    <cellStyle name="Accent6 - 40% 2 2" xfId="782"/>
    <cellStyle name="20% - 强调文字颜色 3 2_3.2017全省支出" xfId="783"/>
    <cellStyle name="差_2006年水利统计指标统计表_省级财力12.12 2" xfId="784"/>
    <cellStyle name="20% - 强调文字颜色 4 2 3 2 2" xfId="785"/>
    <cellStyle name="»õ±ò[ 2 2" xfId="786"/>
    <cellStyle name="差_Book1_2016年结算与财力5.17" xfId="787"/>
    <cellStyle name="»õ±ò[ 3" xfId="788"/>
    <cellStyle name="差_27重庆_2014省级收入12.2（更新后）" xfId="789"/>
    <cellStyle name="°" xfId="790"/>
    <cellStyle name="差_Xl0000068_收入汇总 3" xfId="791"/>
    <cellStyle name="差_27重庆_2014省级收入12.2（更新后） 2" xfId="792"/>
    <cellStyle name="40% - 强调文字颜色 5 2 5 3" xfId="793"/>
    <cellStyle name="° 2" xfId="794"/>
    <cellStyle name="差_09黑龙江_2014省级收入12.2（更新后）" xfId="795"/>
    <cellStyle name="°_05 2" xfId="796"/>
    <cellStyle name="差_09黑龙江_2014省级收入12.2（更新后） 2" xfId="797"/>
    <cellStyle name="°_05 2 2" xfId="798"/>
    <cellStyle name="40% - 强调文字颜色 5 2 3 2" xfId="799"/>
    <cellStyle name="°_05 3" xfId="800"/>
    <cellStyle name="差_河南 缺口县区测算(地方填报白)_财力性转移支付2010年预算参考数 2" xfId="801"/>
    <cellStyle name="差_河南 缺口县区测算(地方填报)_财力性转移支付2010年预算参考数 3" xfId="802"/>
    <cellStyle name="差_Sheet1_2" xfId="803"/>
    <cellStyle name="差_2010年收入预测表（20091219)） 2 2" xfId="804"/>
    <cellStyle name="差_2007一般预算支出口径剔除表_省级财力12.12 3" xfId="805"/>
    <cellStyle name="20% - 强调文字颜色 1 2 8" xfId="806"/>
    <cellStyle name="°_综合数据 3" xfId="807"/>
    <cellStyle name="Header2 5" xfId="808"/>
    <cellStyle name="40% - 着色 2 2" xfId="809"/>
    <cellStyle name="°_1" xfId="810"/>
    <cellStyle name="百_NJ18-33 3" xfId="811"/>
    <cellStyle name="40% - 强调文字颜色 6 2 7 2" xfId="812"/>
    <cellStyle name="20% - 强调文字颜色 5 2 2 2" xfId="813"/>
    <cellStyle name="20% - 强调文字颜色 2 2 9" xfId="814"/>
    <cellStyle name="40% - 着色 2 2 2" xfId="815"/>
    <cellStyle name="20% - 强调文字颜色 5 3 2 3" xfId="816"/>
    <cellStyle name="°_1 2" xfId="817"/>
    <cellStyle name="20% - 强调文字颜色 5 2 2 2 2" xfId="818"/>
    <cellStyle name="差_财政厅编制用表（2011年报省人大）_附表1-6" xfId="819"/>
    <cellStyle name="差_28四川_省级财力12.12 3" xfId="820"/>
    <cellStyle name="差_2011年预算表格2010.12.9_省级财力12.12 3" xfId="821"/>
    <cellStyle name="差_行政（人员） 2 2" xfId="822"/>
    <cellStyle name="20% - 强调文字颜色 5 3 2 4" xfId="823"/>
    <cellStyle name="°_1 3" xfId="824"/>
    <cellStyle name="Ç§·öî»[0] 2" xfId="825"/>
    <cellStyle name="百分比 3 4" xfId="826"/>
    <cellStyle name="60% - 强调文字颜色 1 3 2" xfId="827"/>
    <cellStyle name="Filter Input Text" xfId="828"/>
    <cellStyle name="°_17" xfId="829"/>
    <cellStyle name="60% - 强调文字颜色 1 3 2 2" xfId="830"/>
    <cellStyle name="Filter Input Text 2" xfId="831"/>
    <cellStyle name="°_17 2" xfId="832"/>
    <cellStyle name="°_2003-17 3" xfId="833"/>
    <cellStyle name="差_2009年省对市县转移支付测算表(9.27)_2014省级收入12.2（更新后） 3" xfId="834"/>
    <cellStyle name="°_2006-2" xfId="835"/>
    <cellStyle name="°_Book3 3" xfId="836"/>
    <cellStyle name="°_2006-2 2" xfId="837"/>
    <cellStyle name="°_2006-2 2 2" xfId="838"/>
    <cellStyle name="差_2011年全省及省级预计2011-12-12_收入汇总" xfId="839"/>
    <cellStyle name="°_2006-2 3" xfId="840"/>
    <cellStyle name="差_20 2007年河南结算单_2014省级收入及财力12.12（更新后） 3" xfId="841"/>
    <cellStyle name="20% - 强调文字颜色 2 4 4" xfId="842"/>
    <cellStyle name="60% - Accent3 2" xfId="843"/>
    <cellStyle name="差_1110洱源县_2014省级收入12.2（更新后）" xfId="844"/>
    <cellStyle name="Bad" xfId="845"/>
    <cellStyle name="°_Book3 2" xfId="846"/>
    <cellStyle name="差_附表_财力性转移支付2010年预算参考数 4" xfId="847"/>
    <cellStyle name="差_1110洱源县_2014省级收入12.2（更新后） 2" xfId="848"/>
    <cellStyle name="Bad 2" xfId="849"/>
    <cellStyle name="°_Book3 2 2" xfId="850"/>
    <cellStyle name="°_NJ17-14" xfId="851"/>
    <cellStyle name="60% - 强调文字颜色 3 3 2" xfId="852"/>
    <cellStyle name="差_2009年财力测算情况11.19 2" xfId="853"/>
    <cellStyle name="差_2010年收入预测表（20091218)）_支出汇总" xfId="854"/>
    <cellStyle name="20% - 强调文字颜色 3 2 3 4" xfId="855"/>
    <cellStyle name="°_副本2006-2新" xfId="856"/>
    <cellStyle name="0,0_x000a__x000a_NA_x000a__x000a_" xfId="857"/>
    <cellStyle name="°_副本2006-2新 2" xfId="858"/>
    <cellStyle name="60% - 强调文字颜色 3 3 2 2" xfId="859"/>
    <cellStyle name="差_2009年财力测算情况11.19 2 2" xfId="860"/>
    <cellStyle name="差_2010年收入预测表（20091218)）_支出汇总 2" xfId="861"/>
    <cellStyle name="20% - 强调文字颜色 4 2 8" xfId="862"/>
    <cellStyle name="差_34青海_1_2014省级收入12.2（更新后）" xfId="863"/>
    <cellStyle name="°_副本2006-2新 3" xfId="864"/>
    <cellStyle name="20% - 强调文字颜色 6 2 5 2" xfId="865"/>
    <cellStyle name="60% - 强调文字颜色 3 3 2 3" xfId="866"/>
    <cellStyle name="差_2010年收入预测表（20091218)）_支出汇总 3" xfId="867"/>
    <cellStyle name="20% - 强调文字颜色 4 2 9" xfId="868"/>
    <cellStyle name="差_2012年省级一般预算收入计划 2" xfId="869"/>
    <cellStyle name="°_综合数据" xfId="870"/>
    <cellStyle name="差_河南 缺口县区测算(地方填报)_财力性转移支付2010年预算参考数 2" xfId="871"/>
    <cellStyle name="差_Sheet1_1" xfId="872"/>
    <cellStyle name="差_2007一般预算支出口径剔除表_省级财力12.12 2" xfId="873"/>
    <cellStyle name="20% - 强调文字颜色 1 2 7" xfId="874"/>
    <cellStyle name="°_综合数据 2" xfId="875"/>
    <cellStyle name="差_河南省----2009-05-21（补充数据）_附表1-6" xfId="876"/>
    <cellStyle name="差_河南 缺口县区测算(地方填报)_财力性转移支付2010年预算参考数 2 2" xfId="877"/>
    <cellStyle name="差_Sheet1_1 2" xfId="878"/>
    <cellStyle name="20% - 强调文字颜色 1 2 7 2" xfId="879"/>
    <cellStyle name="°_综合数据 2 2" xfId="880"/>
    <cellStyle name="°_纵横对比" xfId="881"/>
    <cellStyle name="40% - 强调文字颜色 5 2 9" xfId="882"/>
    <cellStyle name="20% - 强调文字颜色 4 2 4" xfId="883"/>
    <cellStyle name="°_纵横对比 2" xfId="884"/>
    <cellStyle name="Normal" xfId="885"/>
    <cellStyle name="20% - 强调文字颜色 4 2 4 2" xfId="886"/>
    <cellStyle name="°_纵横对比 2 2" xfId="887"/>
    <cellStyle name="40% - 强调文字颜色 4 2 2 4" xfId="888"/>
    <cellStyle name="差_34青海_1 2" xfId="889"/>
    <cellStyle name="差_09黑龙江_财力性转移支付2010年预算参考数 4" xfId="890"/>
    <cellStyle name="Normal 2" xfId="891"/>
    <cellStyle name="20% - 强调文字颜色 4 2 4 2 2" xfId="892"/>
    <cellStyle name="差_测算总表_省级财力12.12 2" xfId="893"/>
    <cellStyle name="°ù·" xfId="894"/>
    <cellStyle name="°ù· 2" xfId="895"/>
    <cellStyle name="°ù· 2 2" xfId="896"/>
    <cellStyle name="百_NJ17-27 2 2" xfId="897"/>
    <cellStyle name="°ù· 3" xfId="898"/>
    <cellStyle name="40% - 强调文字颜色 4 2 6 2" xfId="899"/>
    <cellStyle name="Accent3 8" xfId="900"/>
    <cellStyle name="差 3" xfId="901"/>
    <cellStyle name="°ù·ö±è 2" xfId="902"/>
    <cellStyle name="差 3 2" xfId="903"/>
    <cellStyle name="°ù·ö±è 2 2" xfId="904"/>
    <cellStyle name="40% - 强调文字颜色 4 2 6 3" xfId="905"/>
    <cellStyle name="Accent3 9" xfId="906"/>
    <cellStyle name="差_2006年28四川_2014省级收入及财力12.12（更新后）" xfId="907"/>
    <cellStyle name="差 4" xfId="908"/>
    <cellStyle name="°ù·ö±è 3" xfId="909"/>
    <cellStyle name="差_Xl0000335 3" xfId="910"/>
    <cellStyle name="差_2006年28四川_财力性转移支付2010年预算参考数 4" xfId="911"/>
    <cellStyle name="Accent5 - 60% 4" xfId="912"/>
    <cellStyle name="Accent1 - 20% 2 2" xfId="913"/>
    <cellStyle name="20% - Accent1 2 2" xfId="914"/>
    <cellStyle name="20% - 强调文字颜色 1 3 2" xfId="915"/>
    <cellStyle name="差_22湖南_省级财力12.12" xfId="916"/>
    <cellStyle name="Accent1 - 20% 3" xfId="917"/>
    <cellStyle name="20% - Accent1 3" xfId="918"/>
    <cellStyle name="20% - 强调文字颜色 1 4" xfId="919"/>
    <cellStyle name="60% - 强调文字颜色 3 2 2 2" xfId="920"/>
    <cellStyle name="差_2008年全省汇总收支计算表_省级财力12.12 3" xfId="921"/>
    <cellStyle name="20% - 强调文字颜色 3 2 8" xfId="922"/>
    <cellStyle name="3_03-17" xfId="923"/>
    <cellStyle name="差_2016年中原银行税收基数短收市县负担情况表 2" xfId="924"/>
    <cellStyle name="20% - Accent2 2" xfId="925"/>
    <cellStyle name="20% - 强调文字颜色 2 3" xfId="926"/>
    <cellStyle name="3_03-17 2" xfId="927"/>
    <cellStyle name="差_2006年22湖南_2014省级收入及财力12.12（更新后） 3" xfId="928"/>
    <cellStyle name="差_2016年中原银行税收基数短收市县负担情况表 2 2" xfId="929"/>
    <cellStyle name="20% - Accent2 2 2" xfId="930"/>
    <cellStyle name="20% - 强调文字颜色 2 3 2" xfId="931"/>
    <cellStyle name="60% - 强调文字颜色 3 2 2 3" xfId="932"/>
    <cellStyle name="差_2007年中央财政与河南省财政年终决算结算单_2013省级预算附表 2" xfId="933"/>
    <cellStyle name="百分比 3 5" xfId="934"/>
    <cellStyle name="Ç§·öî»[0] 3" xfId="935"/>
    <cellStyle name="20% - 强调文字颜色 3 2 9" xfId="936"/>
    <cellStyle name="40% - 着色 3 2 2" xfId="937"/>
    <cellStyle name="差_行政(燃修费) 2 2" xfId="938"/>
    <cellStyle name="差_2016年中原银行税收基数短收市县负担情况表 3" xfId="939"/>
    <cellStyle name="20% - Accent2 3" xfId="940"/>
    <cellStyle name="20% - 强调文字颜色 2 4" xfId="941"/>
    <cellStyle name="20% - Accent3" xfId="942"/>
    <cellStyle name="差_财力差异计算表(不含非农业区)_2014省级收入及财力12.12（更新后）" xfId="943"/>
    <cellStyle name="20% - 强调文字颜色 3 4" xfId="944"/>
    <cellStyle name="20% - Accent3 3" xfId="945"/>
    <cellStyle name="60% - 强调文字颜色 1 3" xfId="946"/>
    <cellStyle name="20% - 强调文字颜色 1 2 10" xfId="947"/>
    <cellStyle name="20% - 强调文字颜色 3 5" xfId="948"/>
    <cellStyle name="20% - Accent3 4" xfId="949"/>
    <cellStyle name="20% - 强调文字颜色 4 3 2" xfId="950"/>
    <cellStyle name="20% - Accent4 2 2" xfId="951"/>
    <cellStyle name="20% - Accent5" xfId="952"/>
    <cellStyle name="20% - 强调文字颜色 5 3" xfId="953"/>
    <cellStyle name="20% - Accent5 2" xfId="954"/>
    <cellStyle name="Input 12" xfId="955"/>
    <cellStyle name="20% - 强调文字颜色 5 3 2" xfId="956"/>
    <cellStyle name="20% - Accent5 2 2" xfId="957"/>
    <cellStyle name="20% - 强调文字颜色 5 4" xfId="958"/>
    <cellStyle name="20% - Accent5 3" xfId="959"/>
    <cellStyle name="20% - Accent6" xfId="960"/>
    <cellStyle name="60% - 强调文字颜色 6 2 5" xfId="961"/>
    <cellStyle name="差_2006年30云南 2" xfId="962"/>
    <cellStyle name="20% - 强调文字颜色 6 3" xfId="963"/>
    <cellStyle name="20% - Accent6 2" xfId="964"/>
    <cellStyle name="60% - 强调文字颜色 6 2 5 2" xfId="965"/>
    <cellStyle name="差_2006年30云南 2 2" xfId="966"/>
    <cellStyle name="20% - 强调文字颜色 6 3 2" xfId="967"/>
    <cellStyle name="20% - Accent6 2 2" xfId="968"/>
    <cellStyle name="40% - 强调文字颜色 5 2 2" xfId="969"/>
    <cellStyle name="60% - 强调文字颜色 6 2 7" xfId="970"/>
    <cellStyle name="差_2006年30云南 4" xfId="971"/>
    <cellStyle name="差_20111127汇报附表（8张） 3" xfId="972"/>
    <cellStyle name="差_行政(燃修费)_民生政策最低支出需求 2 2" xfId="973"/>
    <cellStyle name="差_行政(燃修费)_不含人员经费系数_2014省级收入12.2（更新后） 2" xfId="974"/>
    <cellStyle name="20% - 强调文字颜色 6 5" xfId="975"/>
    <cellStyle name="20% - Accent6 4" xfId="976"/>
    <cellStyle name="20% - 强调文字颜色 1 2 2 2 2" xfId="977"/>
    <cellStyle name="20% - 强调文字颜色 1 2 2 3" xfId="978"/>
    <cellStyle name="20% - 强调文字颜色 1 2 3 2" xfId="979"/>
    <cellStyle name="差_2008计算资料（8月11日终稿）" xfId="980"/>
    <cellStyle name="20% - 强调文字颜色 1 2 3 2 2" xfId="981"/>
    <cellStyle name="20% - 强调文字颜色 1 2 3 3" xfId="982"/>
    <cellStyle name="20% - 强调文字颜色 1 3 2 2 2" xfId="983"/>
    <cellStyle name="差_Book1_基金汇总 2" xfId="984"/>
    <cellStyle name="差_22湖南_2014省级收入12.2（更新后） 2" xfId="985"/>
    <cellStyle name="差_20 2007年河南结算单_2013省级预算附表 2" xfId="986"/>
    <cellStyle name="20% - 强调文字颜色 1 2 3 4" xfId="987"/>
    <cellStyle name="40% - 强调文字颜色 2 2 9" xfId="988"/>
    <cellStyle name="20% - 强调文字颜色 1 2 4" xfId="989"/>
    <cellStyle name="20% - 强调文字颜色 1 2 4 2" xfId="990"/>
    <cellStyle name="差_2011年预算表格2010.12.9_支出汇总 3" xfId="991"/>
    <cellStyle name="20% - 强调文字颜色 1 2 4 2 2" xfId="992"/>
    <cellStyle name="20% - 强调文字颜色 1 2 4 3" xfId="993"/>
    <cellStyle name="20% - 强调文字颜色 1 2 5" xfId="994"/>
    <cellStyle name="20% - 强调文字颜色 1 2 5 2" xfId="995"/>
    <cellStyle name="20% - 强调文字颜色 1 2 5 3" xfId="996"/>
    <cellStyle name="20% - 强调文字颜色 1 2 6" xfId="997"/>
    <cellStyle name="20% - 强调文字颜色 1 2 6 2" xfId="998"/>
    <cellStyle name="差_河南 缺口县区测算(地方填报白)_财力性转移支付2010年预算参考数 3" xfId="999"/>
    <cellStyle name="差_河南 缺口县区测算(地方填报)_财力性转移支付2010年预算参考数 4" xfId="1000"/>
    <cellStyle name="差_2006年水利统计指标统计表_2014省级收入及财力12.12（更新后） 2" xfId="1001"/>
    <cellStyle name="20% - 强调文字颜色 1 2 9" xfId="1002"/>
    <cellStyle name="20% - 强调文字颜色 1 3 2 2" xfId="1003"/>
    <cellStyle name="差_Xl0000335 4" xfId="1004"/>
    <cellStyle name="Accent1 - 20% 2 3" xfId="1005"/>
    <cellStyle name="20% - 强调文字颜色 1 3 3" xfId="1006"/>
    <cellStyle name="20% - 强调文字颜色 1 3 3 2" xfId="1007"/>
    <cellStyle name="20% - 强调文字颜色 1 3 4" xfId="1008"/>
    <cellStyle name="差_Xl0000336 3" xfId="1009"/>
    <cellStyle name="差_22湖南_省级财力12.12 2" xfId="1010"/>
    <cellStyle name="20% - 强调文字颜色 5 2_3.2017全省支出" xfId="1011"/>
    <cellStyle name="20% - 强调文字颜色 1 4 2" xfId="1012"/>
    <cellStyle name="差_行政公检法测算_财力性转移支付2010年预算参考数 3" xfId="1013"/>
    <cellStyle name="差_2011年预算大表11-26_2017年预算草案（债务） 3" xfId="1014"/>
    <cellStyle name="20% - 强调文字颜色 1 4 2 2" xfId="1015"/>
    <cellStyle name="20% - 着色 1 3" xfId="1016"/>
    <cellStyle name="差_2011年预算表格2010.12.9_附表1-6" xfId="1017"/>
    <cellStyle name="20% - 强调文字颜色 1 4 4" xfId="1018"/>
    <cellStyle name="差_Book1_2013省级预算附表" xfId="1019"/>
    <cellStyle name="20% - 强调文字颜色 3 2 7" xfId="1020"/>
    <cellStyle name="差_Xl0000071_收入汇总" xfId="1021"/>
    <cellStyle name="20% - 强调文字颜色 2 2" xfId="1022"/>
    <cellStyle name="差_Book1_2013省级预算附表 2" xfId="1023"/>
    <cellStyle name="差_2007结算与财力(6.2)_支出汇总 3" xfId="1024"/>
    <cellStyle name="20% - 强调文字颜色 3 2 7 2" xfId="1025"/>
    <cellStyle name="差_Xl0000071_收入汇总 2" xfId="1026"/>
    <cellStyle name="40% - 强调文字颜色 3 2 7" xfId="1027"/>
    <cellStyle name="20% - 强调文字颜色 2 2 2" xfId="1028"/>
    <cellStyle name="差_行政(燃修费)_不含人员经费系数" xfId="1029"/>
    <cellStyle name="20% - 强调文字颜色 2 2 2 2" xfId="1030"/>
    <cellStyle name="40% - 强调文字颜色 3 2 7 2" xfId="1031"/>
    <cellStyle name="差_行政(燃修费)_不含人员经费系数 2" xfId="1032"/>
    <cellStyle name="20% - 强调文字颜色 2 6" xfId="1033"/>
    <cellStyle name="差_Material reprot In Apr (2) 2 2" xfId="1034"/>
    <cellStyle name="20% - 强调文字颜色 2 2 2 2 2" xfId="1035"/>
    <cellStyle name="差_30云南 3" xfId="1036"/>
    <cellStyle name="差_行政(燃修费)_不含人员经费系数 2 2" xfId="1037"/>
    <cellStyle name="20% - 强调文字颜色 2 2 2 3" xfId="1038"/>
    <cellStyle name="差_2007结算与财力(6.2)" xfId="1039"/>
    <cellStyle name="差_行政(燃修费)_不含人员经费系数 3" xfId="1040"/>
    <cellStyle name="40% - Accent4 2" xfId="1041"/>
    <cellStyle name="20% - 强调文字颜色 2 2 2 4" xfId="1042"/>
    <cellStyle name="Percent 2" xfId="1043"/>
    <cellStyle name="差_行政(燃修费)_不含人员经费系数 4" xfId="1044"/>
    <cellStyle name="差_行政公检法测算_财力性转移支付2010年预算参考数 2 2" xfId="1045"/>
    <cellStyle name="差_国有资本经营预算（2011年报省人大）_2014省级收入12.2（更新后） 2" xfId="1046"/>
    <cellStyle name="差_2011年预算大表11-26_2017年预算草案（债务） 2 2" xfId="1047"/>
    <cellStyle name="40% - Accent4 3" xfId="1048"/>
    <cellStyle name="20% - 强调文字颜色 2 2 3 2" xfId="1049"/>
    <cellStyle name="20% - 强调文字颜色 2 2 3 2 2" xfId="1050"/>
    <cellStyle name="差_2006年水利统计指标统计表" xfId="1051"/>
    <cellStyle name="20% - 强调文字颜色 2 2 3 3" xfId="1052"/>
    <cellStyle name="差_2012年国有资本经营预算收支总表" xfId="1053"/>
    <cellStyle name="差_28四川" xfId="1054"/>
    <cellStyle name="差_2011年预算表格2010.12.9" xfId="1055"/>
    <cellStyle name="40% - Accent5 2" xfId="1056"/>
    <cellStyle name="20% - 强调文字颜色 2 2 3 4" xfId="1057"/>
    <cellStyle name="差_测算结果汇总" xfId="1058"/>
    <cellStyle name="40% - Accent5 3" xfId="1059"/>
    <cellStyle name="20% - 强调文字颜色 2 2 4 4" xfId="1060"/>
    <cellStyle name="差_财政供养人员_省级财力12.12 3" xfId="1061"/>
    <cellStyle name="差_20河南(财政部2010年县级基本财力测算数据)_省级财力12.12 2" xfId="1062"/>
    <cellStyle name="差_20 2007年河南结算单_收入汇总" xfId="1063"/>
    <cellStyle name="40% - Accent6 3" xfId="1064"/>
    <cellStyle name="20% - 强调文字颜色 2 2 6" xfId="1065"/>
    <cellStyle name="20% - 强调文字颜色 2 2 6 2" xfId="1066"/>
    <cellStyle name="20% - 强调文字颜色 2 2 6 3" xfId="1067"/>
    <cellStyle name="40% - 强调文字颜色 1 2_3.2017全省支出" xfId="1068"/>
    <cellStyle name="差_不含人员经费系数" xfId="1069"/>
    <cellStyle name="20% - 强调文字颜色 2 2 7" xfId="1070"/>
    <cellStyle name="20% - 强调文字颜色 2 2 7 2" xfId="1071"/>
    <cellStyle name="20% - 强调文字颜色 2 2 8" xfId="1072"/>
    <cellStyle name="20% - 强调文字颜色 2 2_3.2017全省支出" xfId="1073"/>
    <cellStyle name="20% - 强调文字颜色 2 3 2 2" xfId="1074"/>
    <cellStyle name="差_行政公检法测算_省级财力12.12 3" xfId="1075"/>
    <cellStyle name="3_03-17 2 2" xfId="1076"/>
    <cellStyle name="20% - 强调文字颜色 2 3 2 3" xfId="1077"/>
    <cellStyle name="差_2008年财政收支预算草案(1.4)_支出汇总 2 2" xfId="1078"/>
    <cellStyle name="20% - 强调文字颜色 2 3 5" xfId="1079"/>
    <cellStyle name="20% - 强调文字颜色 2 4 3" xfId="1080"/>
    <cellStyle name="差_20 2007年河南结算单_2014省级收入及财力12.12（更新后） 2" xfId="1081"/>
    <cellStyle name="Ç§î» 3" xfId="1082"/>
    <cellStyle name="20% - 强调文字颜色 3 2" xfId="1083"/>
    <cellStyle name="20% - 强调文字颜色 3 2 10" xfId="1084"/>
    <cellStyle name="差_20河南_2014省级收入12.2（更新后） 3" xfId="1085"/>
    <cellStyle name="20% - 强调文字颜色 3 2 2" xfId="1086"/>
    <cellStyle name="40% - 强调文字颜色 4 2 7" xfId="1087"/>
    <cellStyle name="20% - 强调文字颜色 3 2 2 2" xfId="1088"/>
    <cellStyle name="40% - 强调文字颜色 4 2 7 2" xfId="1089"/>
    <cellStyle name="Accent4 8" xfId="1090"/>
    <cellStyle name="差_2007年结算已定项目对账单 3" xfId="1091"/>
    <cellStyle name="20% - 强调文字颜色 3 2 2 2 2" xfId="1092"/>
    <cellStyle name="差_2007年中央财政与河南省财政年终决算结算单_基金汇总 3" xfId="1093"/>
    <cellStyle name="Æõ 2 2" xfId="1094"/>
    <cellStyle name="20% - 强调文字颜色 3 2 3" xfId="1095"/>
    <cellStyle name="40% - 强调文字颜色 4 2 8" xfId="1096"/>
    <cellStyle name="差_30云南_1 3" xfId="1097"/>
    <cellStyle name="20% - 强调文字颜色 6 2 4 2" xfId="1098"/>
    <cellStyle name="20% - 强调文字颜色 3 2 3 2" xfId="1099"/>
    <cellStyle name="Accent5 8" xfId="1100"/>
    <cellStyle name="20% - 强调文字颜色 3 2 3 2 2" xfId="1101"/>
    <cellStyle name="20% - 强调文字颜色 3 2 4" xfId="1102"/>
    <cellStyle name="40% - 强调文字颜色 4 2 9" xfId="1103"/>
    <cellStyle name="40% - 强调文字颜色 5 2 6 2" xfId="1104"/>
    <cellStyle name="20% - 强调文字颜色 3 2 4 2" xfId="1105"/>
    <cellStyle name="Accent6 8" xfId="1106"/>
    <cellStyle name="20% - 强调文字颜色 3 2 4 2 2" xfId="1107"/>
    <cellStyle name="20% - 强调文字颜色 3 2 4 3" xfId="1108"/>
    <cellStyle name="Accent6 9" xfId="1109"/>
    <cellStyle name="标题 6 2 2" xfId="1110"/>
    <cellStyle name="20% - 强调文字颜色 3 2 5 2" xfId="1111"/>
    <cellStyle name="百_05 3" xfId="1112"/>
    <cellStyle name="差_20111127汇报附表（8张）_基金汇总" xfId="1113"/>
    <cellStyle name="20% - 强调文字颜色 3 2 5 2 2" xfId="1114"/>
    <cellStyle name="差_20111127汇报附表（8张）_基金汇总 2" xfId="1115"/>
    <cellStyle name="20% - 强调文字颜色 3 2 5 3" xfId="1116"/>
    <cellStyle name="20% - 强调文字颜色 3 2 6" xfId="1117"/>
    <cellStyle name="差_2009年省对市县转移支付测算表(9.27)_省级财力12.12" xfId="1118"/>
    <cellStyle name="Accent1 3 2" xfId="1119"/>
    <cellStyle name="20% - 强调文字颜色 3 2 6 2" xfId="1120"/>
    <cellStyle name="20% - 强调文字颜色 3 3 2 2 2" xfId="1121"/>
    <cellStyle name="40% - 强调文字颜色 6 2 2" xfId="1122"/>
    <cellStyle name="20% - 强调文字颜色 3 3 2 3" xfId="1123"/>
    <cellStyle name="百_NJ18-09 2 2" xfId="1124"/>
    <cellStyle name="百_NJ18-14 2 2" xfId="1125"/>
    <cellStyle name="40% - 强调文字颜色 6 3" xfId="1126"/>
    <cellStyle name="20% - 强调文字颜色 3 3 3" xfId="1127"/>
    <cellStyle name="20% - 强调文字颜色 3 3 4" xfId="1128"/>
    <cellStyle name="20% - 强调文字颜色 4 2 2 2" xfId="1129"/>
    <cellStyle name="20% - 强调文字颜色 3 3 5" xfId="1130"/>
    <cellStyle name="20% - 强调文字颜色 4 2 2 3" xfId="1131"/>
    <cellStyle name="差_表一_2014省级收入及财力12.12（更新后）" xfId="1132"/>
    <cellStyle name="20% - 强调文字颜色 3 4 2" xfId="1133"/>
    <cellStyle name="差_2008年支出核定 4" xfId="1134"/>
    <cellStyle name="差_财力差异计算表(不含非农业区)_2014省级收入及财力12.12（更新后） 2" xfId="1135"/>
    <cellStyle name="20% - 强调文字颜色 4 2 2 2 2" xfId="1136"/>
    <cellStyle name="差_2013省级预算附表 3" xfId="1137"/>
    <cellStyle name="20% - 强调文字颜色 4 2 2 4" xfId="1138"/>
    <cellStyle name="差_2007年中央财政与河南省财政年终决算结算单" xfId="1139"/>
    <cellStyle name="20% - 强调文字颜色 4 2 3" xfId="1140"/>
    <cellStyle name="40% - 强调文字颜色 5 2 8" xfId="1141"/>
    <cellStyle name="20% - 强调文字颜色 4 2 3 3" xfId="1142"/>
    <cellStyle name="20% - 强调文字颜色 4 2 3 4" xfId="1143"/>
    <cellStyle name="20% - 强调文字颜色 4 2 4 4" xfId="1144"/>
    <cellStyle name="差_11大理 3" xfId="1145"/>
    <cellStyle name="20% - 强调文字颜色 4 2 6" xfId="1146"/>
    <cellStyle name="20% - 强调文字颜色 4 2 7" xfId="1147"/>
    <cellStyle name="20% - 强调文字颜色 4 2 7 2" xfId="1148"/>
    <cellStyle name="20% - 强调文字颜色 4 3 2 2" xfId="1149"/>
    <cellStyle name="20% - 强调文字颜色 4 3 4" xfId="1150"/>
    <cellStyle name="20% - 强调文字颜色 4 3 2 2 2" xfId="1151"/>
    <cellStyle name="20% - 强调文字颜色 4 3 2 3" xfId="1152"/>
    <cellStyle name="20% - 强调文字颜色 4 3 5" xfId="1153"/>
    <cellStyle name="20% - 强调文字颜色 4 3 2 4" xfId="1154"/>
    <cellStyle name="20% - 强调文字颜色 4 3 3" xfId="1155"/>
    <cellStyle name="20% - 强调文字颜色 4 3 3 2" xfId="1156"/>
    <cellStyle name="20% - 强调文字颜色 4 4 4" xfId="1157"/>
    <cellStyle name="差_2011年预算大表11-26_收入汇总 3" xfId="1158"/>
    <cellStyle name="20% - 强调文字颜色 4 4 3" xfId="1159"/>
    <cellStyle name="差_2011年预算大表11-26_收入汇总 2" xfId="1160"/>
    <cellStyle name="20% - 强调文字颜色 5 2" xfId="1161"/>
    <cellStyle name="百_NJ17-28 2 2" xfId="1162"/>
    <cellStyle name="百_NJ17-33 2 2" xfId="1163"/>
    <cellStyle name="20% - 强调文字颜色 5 2 2" xfId="1164"/>
    <cellStyle name="40% - 强调文字颜色 6 2 7" xfId="1165"/>
    <cellStyle name="40% - 着色 1 2 2" xfId="1166"/>
    <cellStyle name="20% - 强调文字颜色 5 2 2 3" xfId="1167"/>
    <cellStyle name="20% - 强调文字颜色 5 2 2 4" xfId="1168"/>
    <cellStyle name="40% - 强调文字颜色 6 2 8" xfId="1169"/>
    <cellStyle name="20% - 强调文字颜色 5 2 3" xfId="1170"/>
    <cellStyle name="差_2007结算与财力(6.2)_收入汇总 3" xfId="1171"/>
    <cellStyle name="百_NJ18-34 3" xfId="1172"/>
    <cellStyle name="20% - 强调文字颜色 5 2 3 2" xfId="1173"/>
    <cellStyle name="20% - 强调文字颜色 5 2 3 2 2" xfId="1174"/>
    <cellStyle name="差_测算结果_财力性转移支付2010年预算参考数" xfId="1175"/>
    <cellStyle name="20% - 强调文字颜色 5 2 3 3" xfId="1176"/>
    <cellStyle name="20% - 强调文字颜色 5 2 3 4" xfId="1177"/>
    <cellStyle name="40% - 强调文字颜色 6 2 9" xfId="1178"/>
    <cellStyle name="20% - 强调文字颜色 5 2 4" xfId="1179"/>
    <cellStyle name="20% - 强调文字颜色 5 2 4 2" xfId="1180"/>
    <cellStyle name="20% - 强调文字颜色 5 2 4 2 2" xfId="1181"/>
    <cellStyle name="20% - 强调文字颜色 5 2 4 3" xfId="1182"/>
    <cellStyle name="20% - 强调文字颜色 5 2 4 4" xfId="1183"/>
    <cellStyle name="差_测算结果汇总_2014省级收入及财力12.12（更新后） 2" xfId="1184"/>
    <cellStyle name="差_不含人员经费系数_2014省级收入及财力12.12（更新后）" xfId="1185"/>
    <cellStyle name="20% - 强调文字颜色 5 2 5" xfId="1186"/>
    <cellStyle name="差_不含人员经费系数_2014省级收入及财力12.12（更新后） 2" xfId="1187"/>
    <cellStyle name="差_20河南_2014省级收入及财力12.12（更新后） 3" xfId="1188"/>
    <cellStyle name="60% - 强调文字颜色 2 3 2 3" xfId="1189"/>
    <cellStyle name="20% - 强调文字颜色 5 2 5 2" xfId="1190"/>
    <cellStyle name="20% - 强调文字颜色 5 2 5 2 2" xfId="1191"/>
    <cellStyle name="差_不含人员经费系数_2014省级收入及财力12.12（更新后） 3" xfId="1192"/>
    <cellStyle name="20% - 强调文字颜色 5 2 5 3" xfId="1193"/>
    <cellStyle name="20% - 强调文字颜色 5 2 5 4" xfId="1194"/>
    <cellStyle name="差_测算结果汇总_2014省级收入及财力12.12（更新后） 3" xfId="1195"/>
    <cellStyle name="40% - 强调文字颜色 2 3 2 2 2" xfId="1196"/>
    <cellStyle name="20% - 强调文字颜色 5 2 6" xfId="1197"/>
    <cellStyle name="60% - 强调文字颜色 4 2 5" xfId="1198"/>
    <cellStyle name="20% - 强调文字颜色 5 2 6 2" xfId="1199"/>
    <cellStyle name="20% - 强调文字颜色 5 2 7" xfId="1200"/>
    <cellStyle name="差_2012年结余使用 2 2" xfId="1201"/>
    <cellStyle name="20% - 强调文字颜色 5 2 9" xfId="1202"/>
    <cellStyle name="20% - 强调文字颜色 5 3 2 2" xfId="1203"/>
    <cellStyle name="20% - 强调文字颜色 5 3 2 2 2" xfId="1204"/>
    <cellStyle name="百分比 3 2 2" xfId="1205"/>
    <cellStyle name="60% - 强调文字颜色 6 4" xfId="1206"/>
    <cellStyle name="20% - 强调文字颜色 5 3 3 2" xfId="1207"/>
    <cellStyle name="20% - 强调文字颜色 5 3 5" xfId="1208"/>
    <cellStyle name="20% - 强调文字颜色 6 2" xfId="1209"/>
    <cellStyle name="差_2008结算与财力(最终) 2 2" xfId="1210"/>
    <cellStyle name="60% - 强调文字颜色 6 2 4" xfId="1211"/>
    <cellStyle name="Accent6 - 20% 3" xfId="1212"/>
    <cellStyle name="Accent3 19" xfId="1213"/>
    <cellStyle name="20% - 强调文字颜色 6 2 2" xfId="1214"/>
    <cellStyle name="差_20161017---核定基数定表 3" xfId="1215"/>
    <cellStyle name="60% - 强调文字颜色 6 2 4 2" xfId="1216"/>
    <cellStyle name="20% - 强调文字颜色 6 2 2 2" xfId="1217"/>
    <cellStyle name="20% - 强调文字颜色 6 2 2 2 2" xfId="1218"/>
    <cellStyle name="20% - 强调文字颜色 6 2 2 3" xfId="1219"/>
    <cellStyle name="20% - 强调文字颜色 6 2 2 4" xfId="1220"/>
    <cellStyle name="Accent6 - 20% 4" xfId="1221"/>
    <cellStyle name="20% - 强调文字颜色 6 2 3" xfId="1222"/>
    <cellStyle name="差_20161017---核定基数定表 4" xfId="1223"/>
    <cellStyle name="差_2_2014省级收入及财力12.12（更新后） 2" xfId="1224"/>
    <cellStyle name="60% - 强调文字颜色 6 2 4 3" xfId="1225"/>
    <cellStyle name="20% - 强调文字颜色 6 2 3 2" xfId="1226"/>
    <cellStyle name="差_2008年一般预算支出预计" xfId="1227"/>
    <cellStyle name="20% - 强调文字颜色 6 2 3 2 2" xfId="1228"/>
    <cellStyle name="差_2009年省与市县结算（最终）" xfId="1229"/>
    <cellStyle name="3_封面 2" xfId="1230"/>
    <cellStyle name="20% - 强调文字颜色 6 2 3 3" xfId="1231"/>
    <cellStyle name="差_行政(燃修费)_民生政策最低支出需求_省级财力12.12" xfId="1232"/>
    <cellStyle name="3_封面 3" xfId="1233"/>
    <cellStyle name="20% - 强调文字颜色 6 2 3 4" xfId="1234"/>
    <cellStyle name="Æõ 2" xfId="1235"/>
    <cellStyle name="20% - 强调文字颜色 6 2 4" xfId="1236"/>
    <cellStyle name="差_30云南_1 4" xfId="1237"/>
    <cellStyle name="20% - 强调文字颜色 6 2 4 3" xfId="1238"/>
    <cellStyle name="20% - 强调文字颜色 6 2 4 4" xfId="1239"/>
    <cellStyle name="Æõ 3" xfId="1240"/>
    <cellStyle name="20% - 强调文字颜色 6 2 5" xfId="1241"/>
    <cellStyle name="Accent6 19" xfId="1242"/>
    <cellStyle name="20% - 强调文字颜色 6 2 5 2 2" xfId="1243"/>
    <cellStyle name="差_2008年财政收支预算草案(1.4)_收入汇总 2 2" xfId="1244"/>
    <cellStyle name="20% - 强调文字颜色 6 2 5 3" xfId="1245"/>
    <cellStyle name="3￡1" xfId="1246"/>
    <cellStyle name="20% - 强调文字颜色 6 2 5 4" xfId="1247"/>
    <cellStyle name="Accent3 - 40%" xfId="1248"/>
    <cellStyle name="20% - 强调文字颜色 6 2 6" xfId="1249"/>
    <cellStyle name="Accent3 - 40% 2" xfId="1250"/>
    <cellStyle name="20% - 强调文字颜色 6 2 6 2" xfId="1251"/>
    <cellStyle name="差_安徽 缺口县区测算(地方填报)1" xfId="1252"/>
    <cellStyle name="Accent3 - 40% 3" xfId="1253"/>
    <cellStyle name="20% - 强调文字颜色 6 2 6 3" xfId="1254"/>
    <cellStyle name="20% - 强调文字颜色 6 2 7" xfId="1255"/>
    <cellStyle name="20% - 强调文字颜色 6 2 8" xfId="1256"/>
    <cellStyle name="3¡ 2" xfId="1257"/>
    <cellStyle name="20% - 强调文字颜色 6 2 9" xfId="1258"/>
    <cellStyle name="20% - 强调文字颜色 6 2_3.2017全省支出" xfId="1259"/>
    <cellStyle name="20% - 强调文字颜色 6 3 2 2" xfId="1260"/>
    <cellStyle name="20% - 强调文字颜色 6 3 2 2 2" xfId="1261"/>
    <cellStyle name="20% - 强调文字颜色 6 3 2 3" xfId="1262"/>
    <cellStyle name="20% - 强调文字颜色 6 3 2 4" xfId="1263"/>
    <cellStyle name="差_530623_2006年县级财政报表附表 2" xfId="1264"/>
    <cellStyle name="no dec" xfId="1265"/>
    <cellStyle name="20% - 强调文字颜色 6 3 3" xfId="1266"/>
    <cellStyle name="差_530623_2006年县级财政报表附表 2 2" xfId="1267"/>
    <cellStyle name="no dec 2" xfId="1268"/>
    <cellStyle name="20% - 强调文字颜色 6 3 3 2" xfId="1269"/>
    <cellStyle name="差_530623_2006年县级财政报表附表 3" xfId="1270"/>
    <cellStyle name="20% - 强调文字颜色 6 3 4" xfId="1271"/>
    <cellStyle name="20% - 着色 1" xfId="1272"/>
    <cellStyle name="20% - 着色 1 4" xfId="1273"/>
    <cellStyle name="20% - 着色 2" xfId="1274"/>
    <cellStyle name="20% - 着色 2 2 2" xfId="1275"/>
    <cellStyle name="60% - 强调文字颜色 4 3" xfId="1276"/>
    <cellStyle name="差_5334_2006年迪庆县级财政报表附表" xfId="1277"/>
    <cellStyle name="20% - 着色 2 3" xfId="1278"/>
    <cellStyle name="20% - 着色 2 4" xfId="1279"/>
    <cellStyle name="20% - 着色 3" xfId="1280"/>
    <cellStyle name="差_行政公检法测算_不含人员经费系数_财力性转移支付2010年预算参考数" xfId="1281"/>
    <cellStyle name="20% - 着色 3 2" xfId="1282"/>
    <cellStyle name="差_行政公检法测算_不含人员经费系数_财力性转移支付2010年预算参考数 2" xfId="1283"/>
    <cellStyle name="20% - 着色 3 2 2" xfId="1284"/>
    <cellStyle name="20% - 着色 3 3" xfId="1285"/>
    <cellStyle name="差_2011年预算表格2010.12.9_2013省级预算附表 2" xfId="1286"/>
    <cellStyle name="20% - 着色 3 4" xfId="1287"/>
    <cellStyle name="20% - 着色 4" xfId="1288"/>
    <cellStyle name="Currency1" xfId="1289"/>
    <cellStyle name="20% - 着色 4 2" xfId="1290"/>
    <cellStyle name="差_行政（人员） 3" xfId="1291"/>
    <cellStyle name="20% - 着色 4 2 2" xfId="1292"/>
    <cellStyle name="20% - 着色 4 3" xfId="1293"/>
    <cellStyle name="20% - 着色 4 4" xfId="1294"/>
    <cellStyle name="差_2010年收入预测表（20091218)） 2 2" xfId="1295"/>
    <cellStyle name="百_NJ17-23 2 2" xfId="1296"/>
    <cellStyle name="百_NJ17-18 2 2" xfId="1297"/>
    <cellStyle name="3" xfId="1298"/>
    <cellStyle name="20% - 着色 5" xfId="1299"/>
    <cellStyle name="3 2" xfId="1300"/>
    <cellStyle name="20% - 着色 5 2" xfId="1301"/>
    <cellStyle name="3 2 2" xfId="1302"/>
    <cellStyle name="20% - 着色 5 2 2" xfId="1303"/>
    <cellStyle name="差_22湖南_财力性转移支付2010年预算参考数" xfId="1304"/>
    <cellStyle name="3 3" xfId="1305"/>
    <cellStyle name="20% - 着色 5 3" xfId="1306"/>
    <cellStyle name="20% - 着色 5 4" xfId="1307"/>
    <cellStyle name="差_410927000_台前县_2014省级收入12.2（更新后） 2" xfId="1308"/>
    <cellStyle name="20% - 着色 6" xfId="1309"/>
    <cellStyle name="百_封面" xfId="1310"/>
    <cellStyle name="3￡ 2 2" xfId="1311"/>
    <cellStyle name="20% - 着色 6 2" xfId="1312"/>
    <cellStyle name="20% - 着色 6 2 2" xfId="1313"/>
    <cellStyle name="20% - 着色 6 3" xfId="1314"/>
    <cellStyle name="差_不含人员经费系数 2" xfId="1315"/>
    <cellStyle name="20% - 着色 6 4" xfId="1316"/>
    <cellStyle name="差_2007年收支情况及2008年收支预计表(汇总表)" xfId="1317"/>
    <cellStyle name="3?" xfId="1318"/>
    <cellStyle name="差_2007年中央财政与河南省财政年终决算结算单_2014省级收入12.2（更新后）" xfId="1319"/>
    <cellStyle name="差_2007年收支情况及2008年收支预计表(汇总表) 2" xfId="1320"/>
    <cellStyle name="3? 2" xfId="1321"/>
    <cellStyle name="差_2007年中央财政与河南省财政年终决算结算单_2014省级收入12.2（更新后） 2" xfId="1322"/>
    <cellStyle name="差_2007年收支情况及2008年收支预计表(汇总表) 2 2" xfId="1323"/>
    <cellStyle name="3? 2 2" xfId="1324"/>
    <cellStyle name="差_Xl0000336 2 2" xfId="1325"/>
    <cellStyle name="差_2007年收支情况及2008年收支预计表(汇总表) 3" xfId="1326"/>
    <cellStyle name="3? 3" xfId="1327"/>
    <cellStyle name="差_城建部门 5" xfId="1328"/>
    <cellStyle name="3?ê 2" xfId="1329"/>
    <cellStyle name="差_1_财力性转移支付2010年预算参考数" xfId="1330"/>
    <cellStyle name="40% - 强调文字颜色 1 4 2" xfId="1331"/>
    <cellStyle name="3?ê 2 2" xfId="1332"/>
    <cellStyle name="差_1_财力性转移支付2010年预算参考数 2" xfId="1333"/>
    <cellStyle name="40% - 强调文字颜色 1 4 2 2" xfId="1334"/>
    <cellStyle name="3?ê 3" xfId="1335"/>
    <cellStyle name="40% - 强调文字颜色 1 4 3" xfId="1336"/>
    <cellStyle name="40% - 强调文字颜色 5 3 2" xfId="1337"/>
    <cellStyle name="3_04-19" xfId="1338"/>
    <cellStyle name="40% - 强调文字颜色 5 3 2 2" xfId="1339"/>
    <cellStyle name="3_04-19 2" xfId="1340"/>
    <cellStyle name="40% - 强调文字颜色 5 3 2 2 2" xfId="1341"/>
    <cellStyle name="3_04-19 2 2" xfId="1342"/>
    <cellStyle name="Explanatory Text" xfId="1343"/>
    <cellStyle name="40% - 强调文字颜色 5 3 2 3" xfId="1344"/>
    <cellStyle name="3_04-19 3" xfId="1345"/>
    <cellStyle name="3_05" xfId="1346"/>
    <cellStyle name="3_05 2" xfId="1347"/>
    <cellStyle name="3_05 2 2" xfId="1348"/>
    <cellStyle name="3_05 3" xfId="1349"/>
    <cellStyle name="3_2005-18" xfId="1350"/>
    <cellStyle name="3_2005-18 2" xfId="1351"/>
    <cellStyle name="3_2005-18 2 2" xfId="1352"/>
    <cellStyle name="3_2005-19" xfId="1353"/>
    <cellStyle name="差_测算结果" xfId="1354"/>
    <cellStyle name="3_2005-19 2" xfId="1355"/>
    <cellStyle name="差_测算结果 2" xfId="1356"/>
    <cellStyle name="40% - 着色 4 4" xfId="1357"/>
    <cellStyle name="3_2005-19 2 2" xfId="1358"/>
    <cellStyle name="Accent5 - 20%" xfId="1359"/>
    <cellStyle name="3_2005-19 3" xfId="1360"/>
    <cellStyle name="差_分县成本差异系数_民生政策最低支出需求_省级财力12.12 3" xfId="1361"/>
    <cellStyle name="3_封面" xfId="1362"/>
    <cellStyle name="差_2009年省与市县结算（最终） 2" xfId="1363"/>
    <cellStyle name="3_封面 2 2" xfId="1364"/>
    <cellStyle name="3¡" xfId="1365"/>
    <cellStyle name="3¡ 2 2" xfId="1366"/>
    <cellStyle name="差_分县成本差异系数_2014省级收入12.2（更新后） 2" xfId="1367"/>
    <cellStyle name="³£" xfId="1368"/>
    <cellStyle name="3￡ 2" xfId="1369"/>
    <cellStyle name="Percent 3" xfId="1370"/>
    <cellStyle name="³£ 2" xfId="1371"/>
    <cellStyle name="差_国有资本经营预算（2011年报省人大）_2014省级收入12.2（更新后） 3" xfId="1372"/>
    <cellStyle name="40% - Accent4 4" xfId="1373"/>
    <cellStyle name="Percent 3 2" xfId="1374"/>
    <cellStyle name="³£ 2 2" xfId="1375"/>
    <cellStyle name="差_财政厅编制用表（2011年报省人大）_基金汇总" xfId="1376"/>
    <cellStyle name="百_NJ09-04 2 2" xfId="1377"/>
    <cellStyle name="Calc Currency (0)" xfId="1378"/>
    <cellStyle name="3￡ 3" xfId="1379"/>
    <cellStyle name="Percent 4" xfId="1380"/>
    <cellStyle name="³£ 3" xfId="1381"/>
    <cellStyle name="差_2011年全省及省级预计2011-12-12 2 2" xfId="1382"/>
    <cellStyle name="差_2007年一般预算支出剔除_2014省级收入及财力12.12（更新后）" xfId="1383"/>
    <cellStyle name="60% - 强调文字颜色 1 2 3 2" xfId="1384"/>
    <cellStyle name="差_财政厅编制用表（2011年报省人大）_基金汇总 2" xfId="1385"/>
    <cellStyle name="差_2011年全省及省级预计2011-12-12 4" xfId="1386"/>
    <cellStyle name="差_2010省级行政性收费专项收入批复 3" xfId="1387"/>
    <cellStyle name="60% - 强调文字颜色 1 2 5" xfId="1388"/>
    <cellStyle name="3￡ 3 2" xfId="1389"/>
    <cellStyle name="Percent 4 2" xfId="1390"/>
    <cellStyle name="³£ 3 2" xfId="1391"/>
    <cellStyle name="Percent 5" xfId="1392"/>
    <cellStyle name="³£ 4" xfId="1393"/>
    <cellStyle name="60% - 强调文字颜色 1 2 3 3" xfId="1394"/>
    <cellStyle name="差_行政(燃修费)" xfId="1395"/>
    <cellStyle name="3￡1 2" xfId="1396"/>
    <cellStyle name="40% - 着色 3" xfId="1397"/>
    <cellStyle name="差_行政(燃修费) 2" xfId="1398"/>
    <cellStyle name="3￡1 2 2" xfId="1399"/>
    <cellStyle name="40% - 着色 3 2" xfId="1400"/>
    <cellStyle name="3￡1 3" xfId="1401"/>
    <cellStyle name="40% - 着色 4" xfId="1402"/>
    <cellStyle name="差_财政供养人员_2014省级收入12.2（更新后）" xfId="1403"/>
    <cellStyle name="差 3 2 2" xfId="1404"/>
    <cellStyle name="³£¹æ" xfId="1405"/>
    <cellStyle name="差_财政供养人员_2014省级收入12.2（更新后） 2" xfId="1406"/>
    <cellStyle name="³£¹æ 2" xfId="1407"/>
    <cellStyle name="³£¹æ 2 2" xfId="1408"/>
    <cellStyle name="差_财政供养人员_2014省级收入12.2（更新后） 3" xfId="1409"/>
    <cellStyle name="差_14安徽" xfId="1410"/>
    <cellStyle name="³£¹æ 3" xfId="1411"/>
    <cellStyle name="差_2008年财政收支预算草案(1.4)_基金汇总" xfId="1412"/>
    <cellStyle name="40% - Accent1" xfId="1413"/>
    <cellStyle name="差_2008年财政收支预算草案(1.4)_基金汇总 2" xfId="1414"/>
    <cellStyle name="40% - Accent1 2" xfId="1415"/>
    <cellStyle name="40% - 强调文字颜色 3 2 4 3" xfId="1416"/>
    <cellStyle name="差_27重庆 4" xfId="1417"/>
    <cellStyle name="差_2008年财政收支预算草案(1.4)_基金汇总 2 2" xfId="1418"/>
    <cellStyle name="40% - Accent1 2 2" xfId="1419"/>
    <cellStyle name="差_2008年财政收支预算草案(1.4)_基金汇总 3" xfId="1420"/>
    <cellStyle name="40% - Accent1 3" xfId="1421"/>
    <cellStyle name="40% - 强调文字颜色 3 2 4 4" xfId="1422"/>
    <cellStyle name="差_不含人员经费系数_财力性转移支付2010年预算参考数" xfId="1423"/>
    <cellStyle name="40% - Accent2" xfId="1424"/>
    <cellStyle name="差_不含人员经费系数_财力性转移支付2010年预算参考数 2" xfId="1425"/>
    <cellStyle name="40% - Accent2 2" xfId="1426"/>
    <cellStyle name="40% - 强调文字颜色 3 2 5 3" xfId="1427"/>
    <cellStyle name="差_不含人员经费系数_财力性转移支付2010年预算参考数 2 2" xfId="1428"/>
    <cellStyle name="40% - Accent2 2 2" xfId="1429"/>
    <cellStyle name="差_不含人员经费系数_财力性转移支付2010年预算参考数 3" xfId="1430"/>
    <cellStyle name="40% - Accent2 3" xfId="1431"/>
    <cellStyle name="40% - 强调文字颜色 3 2 5 4" xfId="1432"/>
    <cellStyle name="差_不含人员经费系数_财力性转移支付2010年预算参考数 4" xfId="1433"/>
    <cellStyle name="差_1110洱源县_财力性转移支付2010年预算参考数 2" xfId="1434"/>
    <cellStyle name="40% - Accent2 4" xfId="1435"/>
    <cellStyle name="标题 1 3_1.3日 2017年预算草案 - 副本" xfId="1436"/>
    <cellStyle name="40% - Accent3" xfId="1437"/>
    <cellStyle name="40% - Accent3 4" xfId="1438"/>
    <cellStyle name="Normal - Style1" xfId="1439"/>
    <cellStyle name="40% - Accent4" xfId="1440"/>
    <cellStyle name="40% - Accent4 2 2" xfId="1441"/>
    <cellStyle name="百_NJ18-19 2 2" xfId="1442"/>
    <cellStyle name="40% - Accent5" xfId="1443"/>
    <cellStyle name="差_复件 2012年地方财政公共预算分级平衡情况表 3" xfId="1444"/>
    <cellStyle name="差_28四川 2" xfId="1445"/>
    <cellStyle name="差_2011年预算表格2010.12.9 2" xfId="1446"/>
    <cellStyle name="40% - Accent5 2 2" xfId="1447"/>
    <cellStyle name="40% - Accent5 4" xfId="1448"/>
    <cellStyle name="差_财政供养人员_省级财力12.12" xfId="1449"/>
    <cellStyle name="40% - Accent6" xfId="1450"/>
    <cellStyle name="Ç§î»·ö¸ 2" xfId="1451"/>
    <cellStyle name="差_2007年收支情况及2008年收支预计表(汇总表)_2014省级收入及财力12.12（更新后） 2" xfId="1452"/>
    <cellStyle name="40% - Accent6 2 2" xfId="1453"/>
    <cellStyle name="差_20河南(财政部2010年县级基本财力测算数据)_省级财力12.12 3" xfId="1454"/>
    <cellStyle name="差_2016年财政专项清理表" xfId="1455"/>
    <cellStyle name="差_2007结算与财力(6.2) 2 2" xfId="1456"/>
    <cellStyle name="40% - Accent6 4" xfId="1457"/>
    <cellStyle name="差_12滨州 2 2" xfId="1458"/>
    <cellStyle name="40% - 强调文字颜色 1 2" xfId="1459"/>
    <cellStyle name="差_2006年27重庆_2014省级收入及财力12.12（更新后） 2" xfId="1460"/>
    <cellStyle name="40% - 强调文字颜色 4 3 2 2" xfId="1461"/>
    <cellStyle name="40% - 强调文字颜色 1 2 10" xfId="1462"/>
    <cellStyle name="百_NJ18-01" xfId="1463"/>
    <cellStyle name="60% - 强调文字颜色 2 2 7" xfId="1464"/>
    <cellStyle name="40% - 强调文字颜色 1 2 2" xfId="1465"/>
    <cellStyle name="40% - 强调文字颜色 4 3 2 2 2" xfId="1466"/>
    <cellStyle name="差_财政厅编制用表（2011年报省人大）_2013省级预算附表 3" xfId="1467"/>
    <cellStyle name="百_NJ18-01 2" xfId="1468"/>
    <cellStyle name="40% - 强调文字颜色 1 2 2 2" xfId="1469"/>
    <cellStyle name="百_NJ18-01 2 2" xfId="1470"/>
    <cellStyle name="40% - 强调文字颜色 1 2 2 2 2" xfId="1471"/>
    <cellStyle name="百_NJ18-02" xfId="1472"/>
    <cellStyle name="60% - 强调文字颜色 2 2 8" xfId="1473"/>
    <cellStyle name="40% - 强调文字颜色 1 2 3" xfId="1474"/>
    <cellStyle name="百_NJ18-02 2" xfId="1475"/>
    <cellStyle name="40% - 强调文字颜色 1 2 3 2" xfId="1476"/>
    <cellStyle name="百_NJ18-02 2 2" xfId="1477"/>
    <cellStyle name="40% - 强调文字颜色 1 2 3 2 2" xfId="1478"/>
    <cellStyle name="百_NJ18-02 3" xfId="1479"/>
    <cellStyle name="40% - 强调文字颜色 1 2 3 3" xfId="1480"/>
    <cellStyle name="差_28四川_省级财力12.12 2" xfId="1481"/>
    <cellStyle name="差_2011年预算表格2010.12.9_省级财力12.12 2" xfId="1482"/>
    <cellStyle name="40% - 强调文字颜色 1 2 3 4" xfId="1483"/>
    <cellStyle name="百_NJ18-03" xfId="1484"/>
    <cellStyle name="40% - 强调文字颜色 1 2 4" xfId="1485"/>
    <cellStyle name="百_NJ18-03 2" xfId="1486"/>
    <cellStyle name="40% - 强调文字颜色 1 2 4 2" xfId="1487"/>
    <cellStyle name="差_分县成本差异系数_不含人员经费系数_2014省级收入12.2（更新后）" xfId="1488"/>
    <cellStyle name="60% - 着色 2" xfId="1489"/>
    <cellStyle name="差_28四川_2014省级收入12.2（更新后）" xfId="1490"/>
    <cellStyle name="差_2011年预算表格2010.12.9_2014省级收入12.2（更新后）" xfId="1491"/>
    <cellStyle name="百_NJ18-03 2 2" xfId="1492"/>
    <cellStyle name="40% - 强调文字颜色 1 2 4 2 2" xfId="1493"/>
    <cellStyle name="差_行政公检法测算_县市旗测算-新科目（含人口规模效应）_财力性转移支付2010年预算参考数 4" xfId="1494"/>
    <cellStyle name="差_分县成本差异系数_不含人员经费系数_2014省级收入12.2（更新后） 2" xfId="1495"/>
    <cellStyle name="60% - 着色 2 2" xfId="1496"/>
    <cellStyle name="百_NJ18-03 3" xfId="1497"/>
    <cellStyle name="40% - 强调文字颜色 1 2 4 3" xfId="1498"/>
    <cellStyle name="差_测算总表_2014省级收入12.2（更新后）" xfId="1499"/>
    <cellStyle name="差_09黑龙江_省级财力12.12 2" xfId="1500"/>
    <cellStyle name="60% - 着色 3" xfId="1501"/>
    <cellStyle name="百_NJ18-04" xfId="1502"/>
    <cellStyle name="40% - 强调文字颜色 1 2 5" xfId="1503"/>
    <cellStyle name="差_2010省级行政性收费专项收入批复_基金汇总 3" xfId="1504"/>
    <cellStyle name="百_NJ18-04 2" xfId="1505"/>
    <cellStyle name="40% - 强调文字颜色 1 2 5 2" xfId="1506"/>
    <cellStyle name="百_NJ18-04 2 2" xfId="1507"/>
    <cellStyle name="40% - 强调文字颜色 1 2 5 2 2" xfId="1508"/>
    <cellStyle name="百_NJ18-04 3" xfId="1509"/>
    <cellStyle name="40% - 强调文字颜色 1 2 5 3" xfId="1510"/>
    <cellStyle name="差_2009年结算（最终）_基金汇总" xfId="1511"/>
    <cellStyle name="标题 2 2" xfId="1512"/>
    <cellStyle name="40% - 强调文字颜色 1 2 5 4" xfId="1513"/>
    <cellStyle name="差_11大理_省级财力12.12" xfId="1514"/>
    <cellStyle name="百_NJ18-10" xfId="1515"/>
    <cellStyle name="百_NJ18-05" xfId="1516"/>
    <cellStyle name="40% - 强调文字颜色 1 2 6" xfId="1517"/>
    <cellStyle name="差_11大理_省级财力12.12 2" xfId="1518"/>
    <cellStyle name="百_NJ18-10 2" xfId="1519"/>
    <cellStyle name="百_NJ18-05 2" xfId="1520"/>
    <cellStyle name="40% - 强调文字颜色 1 2 6 2" xfId="1521"/>
    <cellStyle name="差_11大理_省级财力12.12 3" xfId="1522"/>
    <cellStyle name="百_NJ18-10 3" xfId="1523"/>
    <cellStyle name="百_NJ18-05 3" xfId="1524"/>
    <cellStyle name="40% - 强调文字颜色 1 2 6 3" xfId="1525"/>
    <cellStyle name="差_2008年预计支出与2007年对比 2 2" xfId="1526"/>
    <cellStyle name="百_NJ18-11" xfId="1527"/>
    <cellStyle name="百_NJ18-06" xfId="1528"/>
    <cellStyle name="40% - 强调文字颜色 1 2 7" xfId="1529"/>
    <cellStyle name="百_NJ18-11 2" xfId="1530"/>
    <cellStyle name="百_NJ18-06 2" xfId="1531"/>
    <cellStyle name="40% - 强调文字颜色 1 2 7 2" xfId="1532"/>
    <cellStyle name="百_NJ18-12" xfId="1533"/>
    <cellStyle name="百_NJ18-07" xfId="1534"/>
    <cellStyle name="40% - 强调文字颜色 1 2 8" xfId="1535"/>
    <cellStyle name="百_NJ18-13" xfId="1536"/>
    <cellStyle name="百_NJ18-08" xfId="1537"/>
    <cellStyle name="Currency [0]" xfId="1538"/>
    <cellStyle name="40% - 强调文字颜色 1 2 9" xfId="1539"/>
    <cellStyle name="40% - 强调文字颜色 1 3" xfId="1540"/>
    <cellStyle name="差_行政(燃修费)_财力性转移支付2010年预算参考数 2 2" xfId="1541"/>
    <cellStyle name="差_2006年27重庆_2014省级收入及财力12.12（更新后） 3" xfId="1542"/>
    <cellStyle name="40% - 强调文字颜色 4 3 2 3" xfId="1543"/>
    <cellStyle name="Accent6 10" xfId="1544"/>
    <cellStyle name="40% - 强调文字颜色 1 3 2" xfId="1545"/>
    <cellStyle name="40% - 强调文字颜色 1 3 2 3" xfId="1546"/>
    <cellStyle name="40% - 强调文字颜色 1 3 2 4" xfId="1547"/>
    <cellStyle name="Accent6 11" xfId="1548"/>
    <cellStyle name="40% - 强调文字颜色 1 3 3" xfId="1549"/>
    <cellStyle name="40% - 强调文字颜色 1 3 3 2" xfId="1550"/>
    <cellStyle name="Accent6 12" xfId="1551"/>
    <cellStyle name="40% - 强调文字颜色 1 3 4" xfId="1552"/>
    <cellStyle name="差_2007一般预算支出口径剔除表_2014省级收入12.2（更新后）" xfId="1553"/>
    <cellStyle name="40% - 强调文字颜色 1 4 4" xfId="1554"/>
    <cellStyle name="差_国有资本经营预算（2011年报省人大）_2013省级预算附表 2" xfId="1555"/>
    <cellStyle name="40% - 强调文字颜色 6 2 10" xfId="1556"/>
    <cellStyle name="差_2011年预算表格2010.12.9_支出汇总" xfId="1557"/>
    <cellStyle name="40% - 强调文字颜色 1 5" xfId="1558"/>
    <cellStyle name="百_NJ18-32 2" xfId="1559"/>
    <cellStyle name="百_NJ18-27 2" xfId="1560"/>
    <cellStyle name="40% - 强调文字颜色 1 6" xfId="1561"/>
    <cellStyle name="40% - 强调文字颜色 2 2" xfId="1562"/>
    <cellStyle name="40% - 强调文字颜色 4 3 3 2" xfId="1563"/>
    <cellStyle name="60% - 强调文字颜色 3 2 7" xfId="1564"/>
    <cellStyle name="40% - 强调文字颜色 2 2 2" xfId="1565"/>
    <cellStyle name="40% - 强调文字颜色 2 2 2 2" xfId="1566"/>
    <cellStyle name="40% - 强调文字颜色 2 2 2 2 2" xfId="1567"/>
    <cellStyle name="40% - 强调文字颜色 2 2 2 3" xfId="1568"/>
    <cellStyle name="60% - 强调文字颜色 5 2" xfId="1569"/>
    <cellStyle name="差_5334_2006年迪庆县级财政报表附表 2" xfId="1570"/>
    <cellStyle name="40% - 强调文字颜色 2 2 2 4" xfId="1571"/>
    <cellStyle name="差_05潍坊" xfId="1572"/>
    <cellStyle name="60% - 强调文字颜色 5 3" xfId="1573"/>
    <cellStyle name="差_Xl0000068_2017年预算草案（债务） 2" xfId="1574"/>
    <cellStyle name="60% - 强调文字颜色 3 2 8" xfId="1575"/>
    <cellStyle name="40% - 强调文字颜色 2 2 3" xfId="1576"/>
    <cellStyle name="40% - 强调文字颜色 2 2 3 2" xfId="1577"/>
    <cellStyle name="40% - 强调文字颜色 2 2 3 3" xfId="1578"/>
    <cellStyle name="60% - 强调文字颜色 6 2" xfId="1579"/>
    <cellStyle name="40% - 强调文字颜色 2 2 3 4" xfId="1580"/>
    <cellStyle name="60% - 强调文字颜色 6 3" xfId="1581"/>
    <cellStyle name="差_Xl0000068_2017年预算草案（债务） 3" xfId="1582"/>
    <cellStyle name="40% - 强调文字颜色 2 2 4" xfId="1583"/>
    <cellStyle name="百_NJ18-19" xfId="1584"/>
    <cellStyle name="40% - 强调文字颜色 2 2 4 2" xfId="1585"/>
    <cellStyle name="差_河南省----2009-05-21（补充数据）" xfId="1586"/>
    <cellStyle name="40% - 强调文字颜色 2 2 4 3" xfId="1587"/>
    <cellStyle name="40% - 强调文字颜色 2 2 4 4" xfId="1588"/>
    <cellStyle name="40% - 强调文字颜色 2 2 5" xfId="1589"/>
    <cellStyle name="40% - 强调文字颜色 2 2 5 2" xfId="1590"/>
    <cellStyle name="40% - 强调文字颜色 2 2 5 2 2" xfId="1591"/>
    <cellStyle name="40% - 强调文字颜色 2 2 5 3" xfId="1592"/>
    <cellStyle name="40% - 强调文字颜色 2 2 5 4" xfId="1593"/>
    <cellStyle name="40% - 强调文字颜色 2 2 6" xfId="1594"/>
    <cellStyle name="40% - 强调文字颜色 2 2 6 2" xfId="1595"/>
    <cellStyle name="40% - 强调文字颜色 2 2 6 3" xfId="1596"/>
    <cellStyle name="40% - 强调文字颜色 2 3" xfId="1597"/>
    <cellStyle name="40% - 强调文字颜色 2 3 2" xfId="1598"/>
    <cellStyle name="40% - 强调文字颜色 2 3 2 2" xfId="1599"/>
    <cellStyle name="差_表一_省级财力12.12" xfId="1600"/>
    <cellStyle name="40% - 强调文字颜色 2 3 2 3" xfId="1601"/>
    <cellStyle name="40% - 强调文字颜色 2 3 2 4" xfId="1602"/>
    <cellStyle name="40% - 强调文字颜色 2 3 3" xfId="1603"/>
    <cellStyle name="40% - 强调文字颜色 2 3 3 2" xfId="1604"/>
    <cellStyle name="40% - 强调文字颜色 2 4" xfId="1605"/>
    <cellStyle name="差_复件 复件 2010年预算表格－2010-03-26-（含表间 公式）" xfId="1606"/>
    <cellStyle name="40% - 强调文字颜色 2 5" xfId="1607"/>
    <cellStyle name="差_测算结果_2014省级收入及财力12.12（更新后） 3" xfId="1608"/>
    <cellStyle name="40% - 强调文字颜色 3 2" xfId="1609"/>
    <cellStyle name="差_行政(燃修费)_财力性转移支付2010年预算参考数 2" xfId="1610"/>
    <cellStyle name="40% - 强调文字颜色 3 2 10" xfId="1611"/>
    <cellStyle name="60% - 强调文字颜色 4 2 7" xfId="1612"/>
    <cellStyle name="40% - 强调文字颜色 3 2 2" xfId="1613"/>
    <cellStyle name="差_1604月报 3" xfId="1614"/>
    <cellStyle name="40% - 强调文字颜色 3 2 2 2" xfId="1615"/>
    <cellStyle name="差_成本差异系数（含人口规模）_财力性转移支付2010年预算参考数 2" xfId="1616"/>
    <cellStyle name="差_测算总表_2014省级收入及财力12.12（更新后） 3" xfId="1617"/>
    <cellStyle name="40% - 强调文字颜色 3 2 4" xfId="1618"/>
    <cellStyle name="40% - 强调文字颜色 3 4 4" xfId="1619"/>
    <cellStyle name="40% - 强调文字颜色 3 2 2 2 2" xfId="1620"/>
    <cellStyle name="差_成本差异系数（含人口规模）_财力性转移支付2010年预算参考数 2 2" xfId="1621"/>
    <cellStyle name="40% - 强调文字颜色 3 2 4 2" xfId="1622"/>
    <cellStyle name="常规_2016年省本级社会保险基金收支预算表细化" xfId="1623"/>
    <cellStyle name="差_1604月报 4" xfId="1624"/>
    <cellStyle name="40% - 强调文字颜色 3 2 2 3" xfId="1625"/>
    <cellStyle name="差_成本差异系数（含人口规模）_财力性转移支付2010年预算参考数 3" xfId="1626"/>
    <cellStyle name="40% - 强调文字颜色 3 2 5" xfId="1627"/>
    <cellStyle name="40% - 强调文字颜色 3 2 2 4" xfId="1628"/>
    <cellStyle name="差_成本差异系数（含人口规模）_财力性转移支付2010年预算参考数 4" xfId="1629"/>
    <cellStyle name="40% - 强调文字颜色 3 2 6" xfId="1630"/>
    <cellStyle name="差_Xl0000068 4" xfId="1631"/>
    <cellStyle name="差_2008计算资料（8月11日终稿） 2 2" xfId="1632"/>
    <cellStyle name="差_2006年22湖南_2014省级收入及财力12.12（更新后） 2" xfId="1633"/>
    <cellStyle name="40% - 强调文字颜色 3 2 3 4" xfId="1634"/>
    <cellStyle name="差_行政（人员）_民生政策最低支出需求_财力性转移支付2010年预算参考数" xfId="1635"/>
    <cellStyle name="40% - 强调文字颜色 3 2 4 2 2" xfId="1636"/>
    <cellStyle name="差_2009年财力测算情况11.19_收入汇总" xfId="1637"/>
    <cellStyle name="40% - 强调文字颜色 3 2 5 2" xfId="1638"/>
    <cellStyle name="差_2009年财力测算情况11.19_收入汇总 2" xfId="1639"/>
    <cellStyle name="40% - 强调文字颜色 6 4 4" xfId="1640"/>
    <cellStyle name="40% - 强调文字颜色 3 2 5 2 2" xfId="1641"/>
    <cellStyle name="差_2006年水利统计指标统计表_财力性转移支付2010年预算参考数 4" xfId="1642"/>
    <cellStyle name="40% - 强调文字颜色 3 2 6 2" xfId="1643"/>
    <cellStyle name="差_表一_2014省级收入12.2（更新后）" xfId="1644"/>
    <cellStyle name="差_2016年预算表格（公式） 3" xfId="1645"/>
    <cellStyle name="差_2007年结算已定项目对账单_支出汇总 3" xfId="1646"/>
    <cellStyle name="40% - 强调文字颜色 3 2_3.2017全省支出" xfId="1647"/>
    <cellStyle name="40% - 强调文字颜色 3 3" xfId="1648"/>
    <cellStyle name="40% - 强调文字颜色 3 3 2" xfId="1649"/>
    <cellStyle name="40% - 强调文字颜色 3 3 2 2" xfId="1650"/>
    <cellStyle name="差_河南 缺口县区测算(地方填报白) 3" xfId="1651"/>
    <cellStyle name="40% - 强调文字颜色 4 2 4" xfId="1652"/>
    <cellStyle name="40% - 强调文字颜色 3 3 2 2 2" xfId="1653"/>
    <cellStyle name="差_2009年省对市县转移支付测算表(9.27)_2014省级收入12.2（更新后）" xfId="1654"/>
    <cellStyle name="Accent1 8" xfId="1655"/>
    <cellStyle name="40% - 强调文字颜色 4 2 4 2" xfId="1656"/>
    <cellStyle name="40% - 强调文字颜色 3 3 2 3" xfId="1657"/>
    <cellStyle name="差_河南 缺口县区测算(地方填报白) 4" xfId="1658"/>
    <cellStyle name="差_3.2017全省支出" xfId="1659"/>
    <cellStyle name="40% - 强调文字颜色 4 2 5" xfId="1660"/>
    <cellStyle name="40% - 强调文字颜色 3 3 3" xfId="1661"/>
    <cellStyle name="40% - 强调文字颜色 3 4" xfId="1662"/>
    <cellStyle name="40% - 强调文字颜色 3 4 2" xfId="1663"/>
    <cellStyle name="40% - 强调文字颜色 3 4 2 2" xfId="1664"/>
    <cellStyle name="差_2_2014省级收入12.2（更新后）" xfId="1665"/>
    <cellStyle name="40% - 强调文字颜色 5 2 4" xfId="1666"/>
    <cellStyle name="差_0605石屏县" xfId="1667"/>
    <cellStyle name="40% - 强调文字颜色 3 4 3" xfId="1668"/>
    <cellStyle name="40% - 强调文字颜色 3 5" xfId="1669"/>
    <cellStyle name="差_2007结算与财力(6.2)_收入汇总 2" xfId="1670"/>
    <cellStyle name="百_NJ18-34 2" xfId="1671"/>
    <cellStyle name="40% - 强调文字颜色 3 6" xfId="1672"/>
    <cellStyle name="40% - 强调文字颜色 4 2" xfId="1673"/>
    <cellStyle name="差_2010省级行政性收费专项收入批复" xfId="1674"/>
    <cellStyle name="40% - 强调文字颜色 4 2 10" xfId="1675"/>
    <cellStyle name="60% - 强调文字颜色 5 2 7" xfId="1676"/>
    <cellStyle name="40% - 强调文字颜色 4 2 2" xfId="1677"/>
    <cellStyle name="差_行政（人员）_2014省级收入及财力12.12（更新后） 3" xfId="1678"/>
    <cellStyle name="40% - 强调文字颜色 4 2 2 2" xfId="1679"/>
    <cellStyle name="40% - 强调文字颜色 4 2 2 3" xfId="1680"/>
    <cellStyle name="差_河南 缺口县区测算(地方填报白) 2" xfId="1681"/>
    <cellStyle name="60% - 强调文字颜色 5 2 8" xfId="1682"/>
    <cellStyle name="40% - 强调文字颜色 4 2 3" xfId="1683"/>
    <cellStyle name="差_行政（人员）_县市旗测算-新科目（含人口规模效应） 2" xfId="1684"/>
    <cellStyle name="百_2005-18 2" xfId="1685"/>
    <cellStyle name="40% - 强调文字颜色 4 2 3 2 2" xfId="1686"/>
    <cellStyle name="差_2009年省对市县转移支付测算表(9.27)_2014省级收入12.2（更新后） 2" xfId="1687"/>
    <cellStyle name="Input [yellow] 5" xfId="1688"/>
    <cellStyle name="40% - 强调文字颜色 4 2 4 2 2" xfId="1689"/>
    <cellStyle name="Accent1 9" xfId="1690"/>
    <cellStyle name="40% - 强调文字颜色 4 2 4 3" xfId="1691"/>
    <cellStyle name="差_3.2017全省支出 2" xfId="1692"/>
    <cellStyle name="Accent2 8" xfId="1693"/>
    <cellStyle name="40% - 强调文字颜色 4 2 5 2" xfId="1694"/>
    <cellStyle name="百_NJ09-04 3" xfId="1695"/>
    <cellStyle name="Warning Text 3" xfId="1696"/>
    <cellStyle name="40% - 强调文字颜色 4 2 5 2 2" xfId="1697"/>
    <cellStyle name="差_3.2017全省支出 3" xfId="1698"/>
    <cellStyle name="Accent2 9" xfId="1699"/>
    <cellStyle name="40% - 强调文字颜色 4 2 5 3" xfId="1700"/>
    <cellStyle name="差_河南 缺口县区测算(地方填报白)_财力性转移支付2010年预算参考数" xfId="1701"/>
    <cellStyle name="差_2010年收入预测表（20091219)） 2" xfId="1702"/>
    <cellStyle name="40% - 强调文字颜色 4 2 5 4" xfId="1703"/>
    <cellStyle name="HEADING1" xfId="1704"/>
    <cellStyle name="Accent5 - 40% 2 2" xfId="1705"/>
    <cellStyle name="40% - 强调文字颜色 4 2_3.2017全省支出" xfId="1706"/>
    <cellStyle name="40% - 强调文字颜色 4 3" xfId="1707"/>
    <cellStyle name="40% - 强调文字颜色 4 4" xfId="1708"/>
    <cellStyle name="40% - 强调文字颜色 4 4 2" xfId="1709"/>
    <cellStyle name="40% - 强调文字颜色 4 4 2 2" xfId="1710"/>
    <cellStyle name="40% - 强调文字颜色 4 4 3" xfId="1711"/>
    <cellStyle name="40% - 强调文字颜色 4 5" xfId="1712"/>
    <cellStyle name="差_行政(燃修费)_民生政策最低支出需求 2" xfId="1713"/>
    <cellStyle name="40% - 强调文字颜色 5 2" xfId="1714"/>
    <cellStyle name="40% - 强调文字颜色 5 2 2 2" xfId="1715"/>
    <cellStyle name="40% - 强调文字颜色 5 2 2 2 2" xfId="1716"/>
    <cellStyle name="差_第一部分：综合全 2" xfId="1717"/>
    <cellStyle name="40% - 强调文字颜色 5 2 2 3" xfId="1718"/>
    <cellStyle name="差_第一部分：综合全 3" xfId="1719"/>
    <cellStyle name="40% - 强调文字颜色 5 2 2 4" xfId="1720"/>
    <cellStyle name="Æõí¨ 2" xfId="1721"/>
    <cellStyle name="差_河南 缺口县区测算(地方填报) 2 2" xfId="1722"/>
    <cellStyle name="差_20111127汇报附表（8张） 4" xfId="1723"/>
    <cellStyle name="60% - 强调文字颜色 6 2 8" xfId="1724"/>
    <cellStyle name="40% - 强调文字颜色 5 2 3" xfId="1725"/>
    <cellStyle name="40% - 强调文字颜色 5 2 3 2 2" xfId="1726"/>
    <cellStyle name="40% - 强调文字颜色 5 2 3 3" xfId="1727"/>
    <cellStyle name="差_电力公司增值税划转_省级财力12.12 2" xfId="1728"/>
    <cellStyle name="差_财力差异计算表(不含非农业区)_省级财力12.12" xfId="1729"/>
    <cellStyle name="40% - 强调文字颜色 5 2 3 4" xfId="1730"/>
    <cellStyle name="差_2_2014省级收入12.2（更新后） 2" xfId="1731"/>
    <cellStyle name="Accent2 - 20% 4" xfId="1732"/>
    <cellStyle name="40% - 强调文字颜色 5 2 4 2" xfId="1733"/>
    <cellStyle name="40% - 强调文字颜色 5 2 4 2 2" xfId="1734"/>
    <cellStyle name="差_2_2014省级收入12.2（更新后） 3" xfId="1735"/>
    <cellStyle name="40% - 强调文字颜色 5 2 4 3" xfId="1736"/>
    <cellStyle name="40% - 强调文字颜色 5 2 4 4" xfId="1737"/>
    <cellStyle name="差_Xl0000068_收入汇总" xfId="1738"/>
    <cellStyle name="40% - 强调文字颜色 5 2 5" xfId="1739"/>
    <cellStyle name="差_Xl0000068_收入汇总 2" xfId="1740"/>
    <cellStyle name="40% - 强调文字颜色 5 2 5 2" xfId="1741"/>
    <cellStyle name="40% - 强调文字颜色 5 2 5 2 2" xfId="1742"/>
    <cellStyle name="40% - 强调文字颜色 5 2 6" xfId="1743"/>
    <cellStyle name="差_行政(燃修费)_不含人员经费系数_省级财力12.12 3" xfId="1744"/>
    <cellStyle name="40% - 强调文字颜色 5 2_3.2017全省支出" xfId="1745"/>
    <cellStyle name="Ç§î»[0] 3" xfId="1746"/>
    <cellStyle name="差_行政(燃修费)_2014省级收入及财力12.12（更新后）" xfId="1747"/>
    <cellStyle name="40% - 强调文字颜色 6 2 3 4" xfId="1748"/>
    <cellStyle name="差_行政(燃修费)_民生政策最低支出需求 3" xfId="1749"/>
    <cellStyle name="40% - 强调文字颜色 5 3" xfId="1750"/>
    <cellStyle name="40% - 强调文字颜色 5 3 2 4" xfId="1751"/>
    <cellStyle name="Ç§·öî» 2" xfId="1752"/>
    <cellStyle name="40% - 强调文字颜色 5 3 3" xfId="1753"/>
    <cellStyle name="Ç§·öî» 2 2" xfId="1754"/>
    <cellStyle name="差_成本差异系数（含人口规模）_2014省级收入12.2（更新后）" xfId="1755"/>
    <cellStyle name="差_财政供养人员_财力性转移支付2010年预算参考数 3" xfId="1756"/>
    <cellStyle name="Accent1 - 40%" xfId="1757"/>
    <cellStyle name="40% - 强调文字颜色 5 3 3 2" xfId="1758"/>
    <cellStyle name="Ç§·öî» 3" xfId="1759"/>
    <cellStyle name="40% - 强调文字颜色 5 3 4" xfId="1760"/>
    <cellStyle name="40% - 强调文字颜色 5 3 5" xfId="1761"/>
    <cellStyle name="差_行政(燃修费)_民生政策最低支出需求 4" xfId="1762"/>
    <cellStyle name="40% - 强调文字颜色 5 4" xfId="1763"/>
    <cellStyle name="百_NJ18-23 3" xfId="1764"/>
    <cellStyle name="百_NJ18-18 3" xfId="1765"/>
    <cellStyle name="40% - 强调文字颜色 6 2 2 2" xfId="1766"/>
    <cellStyle name="40% - 强调文字颜色 6 2 2 2 2" xfId="1767"/>
    <cellStyle name="40% - 强调文字颜色 6 2 2 3" xfId="1768"/>
    <cellStyle name="40% - 强调文字颜色 6 2 2 4" xfId="1769"/>
    <cellStyle name="40% - 强调文字颜色 6 2 3" xfId="1770"/>
    <cellStyle name="40% - 强调文字颜色 6 2 3 2 2" xfId="1771"/>
    <cellStyle name="Ç§î»[0] 2" xfId="1772"/>
    <cellStyle name="百_NJ17-34 2 2" xfId="1773"/>
    <cellStyle name="40% - 强调文字颜色 6 2 3 3" xfId="1774"/>
    <cellStyle name="40% - 强调文字颜色 6 2 4" xfId="1775"/>
    <cellStyle name="差_河南省----2009-05-21（补充数据） 3" xfId="1776"/>
    <cellStyle name="Output" xfId="1777"/>
    <cellStyle name="40% - 强调文字颜色 6 2 4 2" xfId="1778"/>
    <cellStyle name="Output 2" xfId="1779"/>
    <cellStyle name="40% - 强调文字颜色 6 2 4 2 2" xfId="1780"/>
    <cellStyle name="差_河南省----2009-05-21（补充数据） 4" xfId="1781"/>
    <cellStyle name="百 2 2" xfId="1782"/>
    <cellStyle name="40% - 强调文字颜色 6 2 4 3" xfId="1783"/>
    <cellStyle name="差_河南省----2009-05-21（补充数据） 5" xfId="1784"/>
    <cellStyle name="40% - 强调文字颜色 6 2 4 4" xfId="1785"/>
    <cellStyle name="差_20171126--2018年省级收入预算（打印）" xfId="1786"/>
    <cellStyle name="40% - 强调文字颜色 6 2 5" xfId="1787"/>
    <cellStyle name="差_20171126--2018年省级收入预算（打印） 2" xfId="1788"/>
    <cellStyle name="差_2008年全省汇总收支计算表_2014省级收入及财力12.12（更新后）" xfId="1789"/>
    <cellStyle name="40% - 强调文字颜色 6 2 5 2" xfId="1790"/>
    <cellStyle name="差_2009年省对市县转移支付测算表(9.27)" xfId="1791"/>
    <cellStyle name="差_2008年全省汇总收支计算表_2014省级收入及财力12.12（更新后） 2" xfId="1792"/>
    <cellStyle name="40% - 强调文字颜色 6 2 5 2 2" xfId="1793"/>
    <cellStyle name="差_Sheet1_省级收入 2" xfId="1794"/>
    <cellStyle name="差_20171126--2018年省级收入预算（打印） 3" xfId="1795"/>
    <cellStyle name="40% - 强调文字颜色 6 2 5 3" xfId="1796"/>
    <cellStyle name="差_Sheet1_省级收入 3" xfId="1797"/>
    <cellStyle name="Total" xfId="1798"/>
    <cellStyle name="40% - 强调文字颜色 6 2 5 4" xfId="1799"/>
    <cellStyle name="40% - 强调文字颜色 6 2 6" xfId="1800"/>
    <cellStyle name="百_NJ18-32 3" xfId="1801"/>
    <cellStyle name="百_NJ18-27 3" xfId="1802"/>
    <cellStyle name="40% - 强调文字颜色 6 2 6 2" xfId="1803"/>
    <cellStyle name="Filter Label 2" xfId="1804"/>
    <cellStyle name="40% - 强调文字颜色 6 2 6 3" xfId="1805"/>
    <cellStyle name="40% - 强调文字颜色 6 3 2 2" xfId="1806"/>
    <cellStyle name="40% - 强调文字颜色 6 3 2 2 2" xfId="1807"/>
    <cellStyle name="40% - 强调文字颜色 6 3 2 3" xfId="1808"/>
    <cellStyle name="40% - 强调文字颜色 6 3 2 4" xfId="1809"/>
    <cellStyle name="差_2006年水利统计指标统计表_2014省级收入12.2（更新后）" xfId="1810"/>
    <cellStyle name="40% - 强调文字颜色 6 3 3" xfId="1811"/>
    <cellStyle name="差_Book1_收入汇总" xfId="1812"/>
    <cellStyle name="差_2006年水利统计指标统计表_2014省级收入12.2（更新后） 2" xfId="1813"/>
    <cellStyle name="40% - 强调文字颜色 6 3 3 2" xfId="1814"/>
    <cellStyle name="40% - 强调文字颜色 6 3 4" xfId="1815"/>
    <cellStyle name="Input 10" xfId="1816"/>
    <cellStyle name="40% - 强调文字颜色 6 3 5" xfId="1817"/>
    <cellStyle name="差_2007年结算已定项目对账单_省级财力12.12" xfId="1818"/>
    <cellStyle name="60% - 强调文字颜色 4 2 2 2" xfId="1819"/>
    <cellStyle name="40% - 强调文字颜色 6 4 2" xfId="1820"/>
    <cellStyle name="差_2007年结算已定项目对账单_省级财力12.12 2" xfId="1821"/>
    <cellStyle name="40% - 着色 6 3" xfId="1822"/>
    <cellStyle name="40% - 强调文字颜色 6 4 2 2" xfId="1823"/>
    <cellStyle name="60% - 强调文字颜色 4 2 2 3" xfId="1824"/>
    <cellStyle name="40% - 强调文字颜色 6 4 3" xfId="1825"/>
    <cellStyle name="60% - 强调文字颜色 4 2 3" xfId="1826"/>
    <cellStyle name="40% - 强调文字颜色 6 5" xfId="1827"/>
    <cellStyle name="差_2.2017全省收入 2" xfId="1828"/>
    <cellStyle name="40% - 着色 1" xfId="1829"/>
    <cellStyle name="40% - 着色 1 2" xfId="1830"/>
    <cellStyle name="40% - 着色 1 3" xfId="1831"/>
    <cellStyle name="40% - 着色 1 4" xfId="1832"/>
    <cellStyle name="差_2.2017全省收入 3" xfId="1833"/>
    <cellStyle name="40% - 着色 2" xfId="1834"/>
    <cellStyle name="差_2007年中央财政与河南省财政年终决算结算单_省级财力12.12" xfId="1835"/>
    <cellStyle name="40% - 着色 2 3" xfId="1836"/>
    <cellStyle name="40% - 着色 2 4" xfId="1837"/>
    <cellStyle name="差_测算总表 2 2" xfId="1838"/>
    <cellStyle name="40% - 着色 3 3" xfId="1839"/>
    <cellStyle name="差_2006年28四川_2014省级收入12.2（更新后）" xfId="1840"/>
    <cellStyle name="40% - 着色 4 2" xfId="1841"/>
    <cellStyle name="差_2006年28四川_2014省级收入12.2（更新后） 2" xfId="1842"/>
    <cellStyle name="40% - 着色 4 2 2" xfId="1843"/>
    <cellStyle name="40% - 着色 4 3" xfId="1844"/>
    <cellStyle name="40% - 着色 5" xfId="1845"/>
    <cellStyle name="40% - 着色 5 2" xfId="1846"/>
    <cellStyle name="差_2007年中央财政与河南省财政年终决算结算单_基金汇总" xfId="1847"/>
    <cellStyle name="表标题 6" xfId="1848"/>
    <cellStyle name="40% - 着色 5 2 2" xfId="1849"/>
    <cellStyle name="40% - 着色 5 3" xfId="1850"/>
    <cellStyle name="差_附表_财力性转移支付2010年预算参考数" xfId="1851"/>
    <cellStyle name="差_不含人员经费系数_2014省级收入12.2（更新后）" xfId="1852"/>
    <cellStyle name="Accent5 - 20% 2" xfId="1853"/>
    <cellStyle name="40% - 着色 5 4" xfId="1854"/>
    <cellStyle name="40% - 着色 6" xfId="1855"/>
    <cellStyle name="差_成本差异系数_财力性转移支付2010年预算参考数" xfId="1856"/>
    <cellStyle name="40% - 着色 6 2" xfId="1857"/>
    <cellStyle name="差_成本差异系数_财力性转移支付2010年预算参考数 2" xfId="1858"/>
    <cellStyle name="40% - 着色 6 2 2" xfId="1859"/>
    <cellStyle name="差_河南 缺口县区测算(地方填报)_2014省级收入及财力12.12（更新后） 2" xfId="1860"/>
    <cellStyle name="差_2007年结算已定项目对账单_省级财力12.12 3" xfId="1861"/>
    <cellStyle name="40% - 着色 6 4" xfId="1862"/>
    <cellStyle name="Accent1 17" xfId="1863"/>
    <cellStyle name="60% - Accent1" xfId="1864"/>
    <cellStyle name="60% - Accent1 2" xfId="1865"/>
    <cellStyle name="差_14安徽 2" xfId="1866"/>
    <cellStyle name="60% - Accent4" xfId="1867"/>
    <cellStyle name="差_财力差异计算表(不含非农业区)_2014省级收入12.2（更新后）" xfId="1868"/>
    <cellStyle name="差_14安徽 2 2" xfId="1869"/>
    <cellStyle name="60% - Accent4 2" xfId="1870"/>
    <cellStyle name="差_Material reprot In Mar" xfId="1871"/>
    <cellStyle name="差_14安徽 3" xfId="1872"/>
    <cellStyle name="60% - Accent5" xfId="1873"/>
    <cellStyle name="差_Material reprot In Mar 2" xfId="1874"/>
    <cellStyle name="60% - Accent5 2" xfId="1875"/>
    <cellStyle name="差_2009全省决算表（批复后） 2 2" xfId="1876"/>
    <cellStyle name="差_14安徽 4" xfId="1877"/>
    <cellStyle name="60% - Accent6" xfId="1878"/>
    <cellStyle name="60% - Accent6 2" xfId="1879"/>
    <cellStyle name="60% - 强调文字颜色 1 2" xfId="1880"/>
    <cellStyle name="差_行政公检法测算_县市旗测算-新科目（含人口规模效应）_2014省级收入12.2（更新后） 3" xfId="1881"/>
    <cellStyle name="60% - 强调文字颜色 3 2 3 3" xfId="1882"/>
    <cellStyle name="60% - 强调文字颜色 1 2 2" xfId="1883"/>
    <cellStyle name="60% - 强调文字颜色 1 2 2 2" xfId="1884"/>
    <cellStyle name="差_行政（人员）_民生政策最低支出需求_2014省级收入12.2（更新后） 2" xfId="1885"/>
    <cellStyle name="差_2006年34青海_财力性转移支付2010年预算参考数 2 2" xfId="1886"/>
    <cellStyle name="60% - 强调文字颜色 1 2 2 3" xfId="1887"/>
    <cellStyle name="差_2011年全省及省级预计2011-12-12 2" xfId="1888"/>
    <cellStyle name="60% - 强调文字颜色 1 2 3" xfId="1889"/>
    <cellStyle name="差_2011年全省及省级预计2011-12-12 3" xfId="1890"/>
    <cellStyle name="差_2010省级行政性收费专项收入批复 2" xfId="1891"/>
    <cellStyle name="60% - 强调文字颜色 1 2 4" xfId="1892"/>
    <cellStyle name="差_2007年结算已定项目对账单_2014省级收入12.2（更新后） 2" xfId="1893"/>
    <cellStyle name="差_07临沂 2" xfId="1894"/>
    <cellStyle name="Accent4 - 40% 2 2" xfId="1895"/>
    <cellStyle name="60% - 强调文字颜色 5 2_3.2017全省支出" xfId="1896"/>
    <cellStyle name="差_2010省级行政性收费专项收入批复 2 2" xfId="1897"/>
    <cellStyle name="60% - 强调文字颜色 1 2 4 2" xfId="1898"/>
    <cellStyle name="60% - 强调文字颜色 1 2 4 3" xfId="1899"/>
    <cellStyle name="差_行政公检法测算_民生政策最低支出需求_2014省级收入12.2（更新后）" xfId="1900"/>
    <cellStyle name="60% - 强调文字颜色 1 2 5 2" xfId="1901"/>
    <cellStyle name="60% - 强调文字颜色 1 2_3.2017全省支出" xfId="1902"/>
    <cellStyle name="60% - 强调文字颜色 1 3 4" xfId="1903"/>
    <cellStyle name="差_电力公司增值税划转_2014省级收入12.2（更新后）" xfId="1904"/>
    <cellStyle name="60% - 强调文字颜色 1 4" xfId="1905"/>
    <cellStyle name="差_电力公司增值税划转_2014省级收入12.2（更新后） 2" xfId="1906"/>
    <cellStyle name="60% - 强调文字颜色 1 4 2" xfId="1907"/>
    <cellStyle name="差_国有资本经营预算（2011年报省人大）_附表1-6" xfId="1908"/>
    <cellStyle name="差_电力公司增值税划转_2014省级收入12.2（更新后） 3" xfId="1909"/>
    <cellStyle name="差_2010年收入预测表（20091218)）_基金汇总 2" xfId="1910"/>
    <cellStyle name="60% - 强调文字颜色 1 4 3" xfId="1911"/>
    <cellStyle name="60% - 强调文字颜色 1 5" xfId="1912"/>
    <cellStyle name="差_material report in Jul 2" xfId="1913"/>
    <cellStyle name="60% - 强调文字颜色 1 6" xfId="1914"/>
    <cellStyle name="60% - 强调文字颜色 2 2 2 3" xfId="1915"/>
    <cellStyle name="60% - 强调文字颜色 3 2 4" xfId="1916"/>
    <cellStyle name="60% - 强调文字颜色 2 2 3 2" xfId="1917"/>
    <cellStyle name="60% - 强调文字颜色 3 2 5" xfId="1918"/>
    <cellStyle name="60% - 强调文字颜色 2 2 3 3" xfId="1919"/>
    <cellStyle name="差_财政厅编制用表（2011年报省人大）_2014省级收入12.2（更新后） 3" xfId="1920"/>
    <cellStyle name="60% - 强调文字颜色 2 2 4" xfId="1921"/>
    <cellStyle name="差_2009年财力测算情况11.19 4" xfId="1922"/>
    <cellStyle name="60% - 强调文字颜色 3 3 4" xfId="1923"/>
    <cellStyle name="60% - 强调文字颜色 2 2 4 2" xfId="1924"/>
    <cellStyle name="60% - 强调文字颜色 2 2 4 3" xfId="1925"/>
    <cellStyle name="60% - 强调文字颜色 2 2 5" xfId="1926"/>
    <cellStyle name="60% - 强调文字颜色 2 2 5 2" xfId="1927"/>
    <cellStyle name="60% - 强调文字颜色 2 2 6" xfId="1928"/>
    <cellStyle name="60% - 强调文字颜色 2 2_3.2017全省支出" xfId="1929"/>
    <cellStyle name="差_20河南_2014省级收入及财力12.12（更新后）" xfId="1930"/>
    <cellStyle name="60% - 强调文字颜色 2 3 2" xfId="1931"/>
    <cellStyle name="差_20河南_2014省级收入及财力12.12（更新后） 2" xfId="1932"/>
    <cellStyle name="60% - 强调文字颜色 2 3 2 2" xfId="1933"/>
    <cellStyle name="60% - 强调文字颜色 2 3 3" xfId="1934"/>
    <cellStyle name="百_NJ18-43" xfId="1935"/>
    <cellStyle name="百_NJ18-38" xfId="1936"/>
    <cellStyle name="60% - 强调文字颜色 2 3 4" xfId="1937"/>
    <cellStyle name="60% - 强调文字颜色 3 2" xfId="1938"/>
    <cellStyle name="差_行政公检法测算_县市旗测算-新科目（含人口规模效应）_2014省级收入12.2（更新后）" xfId="1939"/>
    <cellStyle name="60% - 强调文字颜色 3 2 3" xfId="1940"/>
    <cellStyle name="差_行政公检法测算_县市旗测算-新科目（含人口规模效应）_2014省级收入12.2（更新后） 2" xfId="1941"/>
    <cellStyle name="60% - 强调文字颜色 3 2 3 2" xfId="1942"/>
    <cellStyle name="百_NJ17-19" xfId="1943"/>
    <cellStyle name="60% - 强调文字颜色 3 2 4 2" xfId="1944"/>
    <cellStyle name="60% - 强调文字颜色 3 2 5 2" xfId="1945"/>
    <cellStyle name="60% - 强调文字颜色 3 2 6" xfId="1946"/>
    <cellStyle name="差_2009年财力测算情况11.19 3" xfId="1947"/>
    <cellStyle name="60% - 强调文字颜色 3 3 3" xfId="1948"/>
    <cellStyle name="60% - 强调文字颜色 4 2" xfId="1949"/>
    <cellStyle name="60% - 强调文字颜色 4 2 3 2" xfId="1950"/>
    <cellStyle name="60% - 强调文字颜色 4 2 3 3" xfId="1951"/>
    <cellStyle name="60% - 强调文字颜色 4 2 4" xfId="1952"/>
    <cellStyle name="差_2007年一般预算支出剔除_财力性转移支付2010年预算参考数 3" xfId="1953"/>
    <cellStyle name="60% - 强调文字颜色 4 2 4 2" xfId="1954"/>
    <cellStyle name="差_2007年一般预算支出剔除_财力性转移支付2010年预算参考数 4" xfId="1955"/>
    <cellStyle name="60% - 强调文字颜色 4 2 4 3" xfId="1956"/>
    <cellStyle name="60% - 强调文字颜色 4 2 5 2" xfId="1957"/>
    <cellStyle name="差_20河南_省级财力12.12 2" xfId="1958"/>
    <cellStyle name="60% - 强调文字颜色 4 2_3.2017全省支出" xfId="1959"/>
    <cellStyle name="60% - 强调文字颜色 4 3 2" xfId="1960"/>
    <cellStyle name="60% - 强调文字颜色 4 3 2 2" xfId="1961"/>
    <cellStyle name="60% - 强调文字颜色 4 3 2 3" xfId="1962"/>
    <cellStyle name="60% - 强调文字颜色 4 3 3" xfId="1963"/>
    <cellStyle name="百_NJ18-43 2" xfId="1964"/>
    <cellStyle name="百_NJ18-38 2" xfId="1965"/>
    <cellStyle name="60% - 强调文字颜色 4 3 4" xfId="1966"/>
    <cellStyle name="差_2008年全省汇总收支计算表 2" xfId="1967"/>
    <cellStyle name="60% - 强调文字颜色 4 4" xfId="1968"/>
    <cellStyle name="差_2008年全省汇总收支计算表 2 2" xfId="1969"/>
    <cellStyle name="60% - 强调文字颜色 4 4 2" xfId="1970"/>
    <cellStyle name="差_2007年一般预算支出剔除_省级财力12.12 2" xfId="1971"/>
    <cellStyle name="60% - 强调文字颜色 4 4 3" xfId="1972"/>
    <cellStyle name="差_2008年全省汇总收支计算表 3" xfId="1973"/>
    <cellStyle name="60% - 强调文字颜色 4 5" xfId="1974"/>
    <cellStyle name="差_20160105省级2016年预算情况表（最新） 2 2" xfId="1975"/>
    <cellStyle name="差_2008年全省汇总收支计算表 4" xfId="1976"/>
    <cellStyle name="60% - 强调文字颜色 4 6" xfId="1977"/>
    <cellStyle name="60% - 强调文字颜色 5 2 2" xfId="1978"/>
    <cellStyle name="差_行政（人员）_民生政策最低支出需求_省级财力12.12" xfId="1979"/>
    <cellStyle name="60% - 强调文字颜色 5 2 2 2" xfId="1980"/>
    <cellStyle name="60% - 强调文字颜色 5 2 2 3" xfId="1981"/>
    <cellStyle name="60% - 强调文字颜色 5 2 3" xfId="1982"/>
    <cellStyle name="60% - 强调文字颜色 5 2 3 2" xfId="1983"/>
    <cellStyle name="60% - 强调文字颜色 5 2 3 3" xfId="1984"/>
    <cellStyle name="差_2006年水利统计指标统计表 2 2" xfId="1985"/>
    <cellStyle name="60% - 强调文字颜色 5 2 4" xfId="1986"/>
    <cellStyle name="60% - 强调文字颜色 5 2 4 2" xfId="1987"/>
    <cellStyle name="差_附表 2" xfId="1988"/>
    <cellStyle name="60% - 强调文字颜色 5 2 4 3" xfId="1989"/>
    <cellStyle name="60% - 强调文字颜色 5 2 5" xfId="1990"/>
    <cellStyle name="60% - 强调文字颜色 5 2 5 2" xfId="1991"/>
    <cellStyle name="60% - 强调文字颜色 5 2 6" xfId="1992"/>
    <cellStyle name="差_05潍坊 2" xfId="1993"/>
    <cellStyle name="60% - 强调文字颜色 5 3 2" xfId="1994"/>
    <cellStyle name="差_05潍坊 2 2" xfId="1995"/>
    <cellStyle name="60% - 强调文字颜色 5 3 2 2" xfId="1996"/>
    <cellStyle name="60% - 强调文字颜色 5 3 2 3" xfId="1997"/>
    <cellStyle name="差_05潍坊 3" xfId="1998"/>
    <cellStyle name="60% - 强调文字颜色 5 3 3" xfId="1999"/>
    <cellStyle name="60% - 强调文字颜色 5 4" xfId="2000"/>
    <cellStyle name="60% - 强调文字颜色 5 5" xfId="2001"/>
    <cellStyle name="60% - 强调文字颜色 6 2 2" xfId="2002"/>
    <cellStyle name="60% - 强调文字颜色 6 2 2 2" xfId="2003"/>
    <cellStyle name="60% - 强调文字颜色 6 2 2 3" xfId="2004"/>
    <cellStyle name="差_行政（人员）_民生政策最低支出需求" xfId="2005"/>
    <cellStyle name="60% - 强调文字颜色 6 2 3" xfId="2006"/>
    <cellStyle name="差_行政（人员）_民生政策最低支出需求 2" xfId="2007"/>
    <cellStyle name="60% - 强调文字颜色 6 2 3 2" xfId="2008"/>
    <cellStyle name="差_行政（人员）_民生政策最低支出需求 3" xfId="2009"/>
    <cellStyle name="60% - 强调文字颜色 6 2 3 3" xfId="2010"/>
    <cellStyle name="差_2011年全省及省级预计12-31 4" xfId="2011"/>
    <cellStyle name="60% - 强调文字颜色 6 2_3.2017全省支出" xfId="2012"/>
    <cellStyle name="60% - 强调文字颜色 6 3 2" xfId="2013"/>
    <cellStyle name="60% - 强调文字颜色 6 3 2 3" xfId="2014"/>
    <cellStyle name="60% - 强调文字颜色 6 3 3" xfId="2015"/>
    <cellStyle name="60% - 强调文字颜色 6 3 4" xfId="2016"/>
    <cellStyle name="差_测算结果_省级财力12.12 3" xfId="2017"/>
    <cellStyle name="差_34青海_1 4" xfId="2018"/>
    <cellStyle name="60% - 强调文字颜色 6 4 2" xfId="2019"/>
    <cellStyle name="60% - 强调文字颜色 6 4 3" xfId="2020"/>
    <cellStyle name="百分比 3 2 3" xfId="2021"/>
    <cellStyle name="60% - 强调文字颜色 6 5" xfId="2022"/>
    <cellStyle name="差_分析缺口率_财力性转移支付2010年预算参考数 2" xfId="2023"/>
    <cellStyle name="60% - 强调文字颜色 6 6" xfId="2024"/>
    <cellStyle name="60% - 着色 1" xfId="2025"/>
    <cellStyle name="差_分县成本差异系数_不含人员经费系数_2014省级收入12.2（更新后） 3" xfId="2026"/>
    <cellStyle name="60% - 着色 2 3" xfId="2027"/>
    <cellStyle name="差_测算总表_2014省级收入12.2（更新后） 2" xfId="2028"/>
    <cellStyle name="60% - 着色 3 2" xfId="2029"/>
    <cellStyle name="差_测算总表_2014省级收入12.2（更新后） 3" xfId="2030"/>
    <cellStyle name="差_material report in May 2" xfId="2031"/>
    <cellStyle name="60% - 着色 3 3" xfId="2032"/>
    <cellStyle name="60% - 着色 4 2" xfId="2033"/>
    <cellStyle name="60% - 着色 4 3" xfId="2034"/>
    <cellStyle name="差_20160105省级2016年预算情况表（最新）_收入汇总" xfId="2035"/>
    <cellStyle name="60% - 着色 5" xfId="2036"/>
    <cellStyle name="差_20160105省级2016年预算情况表（最新）_收入汇总 2" xfId="2037"/>
    <cellStyle name="60% - 着色 5 2" xfId="2038"/>
    <cellStyle name="差_22湖南_财力性转移支付2010年预算参考数 2 2" xfId="2039"/>
    <cellStyle name="差_20160105省级2016年预算情况表（最新）_收入汇总 3" xfId="2040"/>
    <cellStyle name="60% - 着色 5 3" xfId="2041"/>
    <cellStyle name="差_20 2007年河南结算单_收入汇总 2" xfId="2042"/>
    <cellStyle name="Accent1" xfId="2043"/>
    <cellStyle name="差_27重庆_2014省级收入及财力12.12（更新后） 3" xfId="2044"/>
    <cellStyle name="Accent1 - 40% 2" xfId="2045"/>
    <cellStyle name="Accent1 - 40% 2 2" xfId="2046"/>
    <cellStyle name="差 2 2" xfId="2047"/>
    <cellStyle name="Accent1 - 40% 2 3" xfId="2048"/>
    <cellStyle name="Accent1 - 40% 3" xfId="2049"/>
    <cellStyle name="差_20160105省级2016年预算情况表（最新）_支出汇总" xfId="2050"/>
    <cellStyle name="Accent1 - 40% 4" xfId="2051"/>
    <cellStyle name="Accent1 - 60%" xfId="2052"/>
    <cellStyle name="差_2008计算资料（8月5）" xfId="2053"/>
    <cellStyle name="Accent1 - 60% 3" xfId="2054"/>
    <cellStyle name="Accent1 - 60% 4" xfId="2055"/>
    <cellStyle name="Accent1 10" xfId="2056"/>
    <cellStyle name="Accent1 11" xfId="2057"/>
    <cellStyle name="Accent1 12" xfId="2058"/>
    <cellStyle name="差_2007年一般预算支出剔除_财力性转移支付2010年预算参考数 2 2" xfId="2059"/>
    <cellStyle name="Accent1 2" xfId="2060"/>
    <cellStyle name="Accent1 3" xfId="2061"/>
    <cellStyle name="Accent1 4" xfId="2062"/>
    <cellStyle name="Accent1 5" xfId="2063"/>
    <cellStyle name="Accent1 6" xfId="2064"/>
    <cellStyle name="Accent1 7" xfId="2065"/>
    <cellStyle name="Accent1_2006年33甘肃" xfId="2066"/>
    <cellStyle name="差_2009年省对市县转移支付测算表(9.27)_2014省级收入及财力12.12（更新后）" xfId="2067"/>
    <cellStyle name="差_20 2007年河南结算单_收入汇总 3" xfId="2068"/>
    <cellStyle name="Accent2" xfId="2069"/>
    <cellStyle name="Accent2 - 20%" xfId="2070"/>
    <cellStyle name="Accent2 - 20% 2" xfId="2071"/>
    <cellStyle name="Accent2 - 20% 2 2" xfId="2072"/>
    <cellStyle name="百_NJ18-11 2 2" xfId="2073"/>
    <cellStyle name="百_NJ18-06 2 2" xfId="2074"/>
    <cellStyle name="Accent2 - 20% 2 3" xfId="2075"/>
    <cellStyle name="Accent2 - 20% 3" xfId="2076"/>
    <cellStyle name="Accent2 - 40% 2" xfId="2077"/>
    <cellStyle name="差_2010省级行政性收费专项收入批复_收入汇总" xfId="2078"/>
    <cellStyle name="百_NJ17-39" xfId="2079"/>
    <cellStyle name="Accent2 - 40% 2 2" xfId="2080"/>
    <cellStyle name="Accent2 - 40% 2 3" xfId="2081"/>
    <cellStyle name="Accent2 - 40% 3" xfId="2082"/>
    <cellStyle name="差_行政（人员）_民生政策最低支出需求_财力性转移支付2010年预算参考数 2" xfId="2083"/>
    <cellStyle name="Accent2 - 40% 4" xfId="2084"/>
    <cellStyle name="Comma [0] 3" xfId="2085"/>
    <cellStyle name="Accent2 - 60%" xfId="2086"/>
    <cellStyle name="差_河南 缺口县区测算(地方填报) 2" xfId="2087"/>
    <cellStyle name="Accent2 - 60% 3" xfId="2088"/>
    <cellStyle name="差_河南 缺口县区测算(地方填报) 3" xfId="2089"/>
    <cellStyle name="Accent2 - 60% 4" xfId="2090"/>
    <cellStyle name="Ç§·öî»" xfId="2091"/>
    <cellStyle name="Accent2 10" xfId="2092"/>
    <cellStyle name="差_2008年全省汇总收支计算表_2014省级收入12.2（更新后）" xfId="2093"/>
    <cellStyle name="Accent2 11" xfId="2094"/>
    <cellStyle name="差_成本差异系数（含人口规模）_2014省级收入12.2（更新后） 2" xfId="2095"/>
    <cellStyle name="Accent2 12" xfId="2096"/>
    <cellStyle name="差_成本差异系数（含人口规模）_2014省级收入12.2（更新后） 3" xfId="2097"/>
    <cellStyle name="Accent2 13" xfId="2098"/>
    <cellStyle name="Accent2 14" xfId="2099"/>
    <cellStyle name="Accent2 20" xfId="2100"/>
    <cellStyle name="Accent2 15" xfId="2101"/>
    <cellStyle name="Accent2 16" xfId="2102"/>
    <cellStyle name="差_2011年预算大表11-26 2" xfId="2103"/>
    <cellStyle name="Accent2 17" xfId="2104"/>
    <cellStyle name="差_2011年预算大表11-26 3" xfId="2105"/>
    <cellStyle name="Accent2 18" xfId="2106"/>
    <cellStyle name="差_2011年预算大表11-26 4" xfId="2107"/>
    <cellStyle name="Accent2 19" xfId="2108"/>
    <cellStyle name="差_财力（李处长）_2014省级收入及财力12.12（更新后） 3" xfId="2109"/>
    <cellStyle name="Accent2 2" xfId="2110"/>
    <cellStyle name="Accent2 2 2" xfId="2111"/>
    <cellStyle name="Accent2 3" xfId="2112"/>
    <cellStyle name="Accent2 3 2" xfId="2113"/>
    <cellStyle name="差_M01-2(州市补助收入)" xfId="2114"/>
    <cellStyle name="Accent2 4" xfId="2115"/>
    <cellStyle name="差_03昭通 2" xfId="2116"/>
    <cellStyle name="Accent2 5" xfId="2117"/>
    <cellStyle name="差_03昭通 3" xfId="2118"/>
    <cellStyle name="Accent2 6" xfId="2119"/>
    <cellStyle name="差_03昭通 4" xfId="2120"/>
    <cellStyle name="Accent2 7" xfId="2121"/>
    <cellStyle name="差_Book1_2012年省级平衡简表（用） 2" xfId="2122"/>
    <cellStyle name="Accent2_2006年33甘肃" xfId="2123"/>
    <cellStyle name="Accent3" xfId="2124"/>
    <cellStyle name="差_行政公检法测算_2014省级收入12.2（更新后） 3" xfId="2125"/>
    <cellStyle name="Accent3 - 20%" xfId="2126"/>
    <cellStyle name="差_行政(燃修费)_不含人员经费系数_财力性转移支付2010年预算参考数" xfId="2127"/>
    <cellStyle name="Accent3 - 20% 2" xfId="2128"/>
    <cellStyle name="差_行政(燃修费)_不含人员经费系数_财力性转移支付2010年预算参考数 2" xfId="2129"/>
    <cellStyle name="Accent3 - 20% 2 2" xfId="2130"/>
    <cellStyle name="差_行政(燃修费)_不含人员经费系数_财力性转移支付2010年预算参考数 3" xfId="2131"/>
    <cellStyle name="Accent3 - 20% 2 3" xfId="2132"/>
    <cellStyle name="差_2006年34青海_2014省级收入及财力12.12（更新后）" xfId="2133"/>
    <cellStyle name="Accent3 - 20% 3" xfId="2134"/>
    <cellStyle name="Accent3 - 20% 4" xfId="2135"/>
    <cellStyle name="差_Sheet2_1" xfId="2136"/>
    <cellStyle name="百_NJ09-07 2" xfId="2137"/>
    <cellStyle name="Accent3 - 40% 2 3" xfId="2138"/>
    <cellStyle name="Accent3 - 40% 4" xfId="2139"/>
    <cellStyle name="Accent3 - 60%" xfId="2140"/>
    <cellStyle name="Accent3 - 60% 2" xfId="2141"/>
    <cellStyle name="差_2008计算资料（8月5） 2" xfId="2142"/>
    <cellStyle name="Accent3 - 60% 3" xfId="2143"/>
    <cellStyle name="差_2008计算资料（8月5） 3" xfId="2144"/>
    <cellStyle name="百_NJ17-07 2 2" xfId="2145"/>
    <cellStyle name="Accent3 - 60% 4" xfId="2146"/>
    <cellStyle name="Accent3 10" xfId="2147"/>
    <cellStyle name="差_2007一般预算支出口径剔除表_财力性转移支付2010年预算参考数 2" xfId="2148"/>
    <cellStyle name="Accent3 11" xfId="2149"/>
    <cellStyle name="差_2007一般预算支出口径剔除表_财力性转移支付2010年预算参考数 3" xfId="2150"/>
    <cellStyle name="差 2 2 2" xfId="2151"/>
    <cellStyle name="Accent3 12" xfId="2152"/>
    <cellStyle name="差_2007一般预算支出口径剔除表_财力性转移支付2010年预算参考数 4" xfId="2153"/>
    <cellStyle name="差 2 2 3" xfId="2154"/>
    <cellStyle name="Accent3 13" xfId="2155"/>
    <cellStyle name="Accent3 14" xfId="2156"/>
    <cellStyle name="Accent3 20" xfId="2157"/>
    <cellStyle name="Accent3 15" xfId="2158"/>
    <cellStyle name="差_2006年水利统计指标统计表_财力性转移支付2010年预算参考数 2 2" xfId="2159"/>
    <cellStyle name="Accent3 16" xfId="2160"/>
    <cellStyle name="差_行政(燃修费)_县市旗测算-新科目（含人口规模效应） 2 2" xfId="2161"/>
    <cellStyle name="Accent6 - 20% 2" xfId="2162"/>
    <cellStyle name="Accent3 18" xfId="2163"/>
    <cellStyle name="Accent3 2" xfId="2164"/>
    <cellStyle name="Accent3 2 2" xfId="2165"/>
    <cellStyle name="差_2006年33甘肃 2" xfId="2166"/>
    <cellStyle name="Accent3 3" xfId="2167"/>
    <cellStyle name="差_2006年33甘肃 2 2" xfId="2168"/>
    <cellStyle name="Accent3 3 2" xfId="2169"/>
    <cellStyle name="差_2006年33甘肃 3" xfId="2170"/>
    <cellStyle name="差_(财政总决算简表-2016年)收入导出数据" xfId="2171"/>
    <cellStyle name="Accent3 4" xfId="2172"/>
    <cellStyle name="差_2006年33甘肃 4" xfId="2173"/>
    <cellStyle name="Accent3 5" xfId="2174"/>
    <cellStyle name="Accent3 6" xfId="2175"/>
    <cellStyle name="Accent3 7" xfId="2176"/>
    <cellStyle name="Accent4 - 20% 2 2" xfId="2177"/>
    <cellStyle name="差_2016年财政总决算生成表全套0417 -平衡表" xfId="2178"/>
    <cellStyle name="Accent4 - 20% 2 3" xfId="2179"/>
    <cellStyle name="Accent4 - 20% 3" xfId="2180"/>
    <cellStyle name="差_1_省级财力12.12" xfId="2181"/>
    <cellStyle name="Accent4 - 20% 4" xfId="2182"/>
    <cellStyle name="Accent4 - 40%" xfId="2183"/>
    <cellStyle name="差_2010年收入预测表（20091218)） 3" xfId="2184"/>
    <cellStyle name="差_2007年结算已定项目对账单_2014省级收入12.2（更新后）" xfId="2185"/>
    <cellStyle name="差_07临沂" xfId="2186"/>
    <cellStyle name="百_NJ17-23 3" xfId="2187"/>
    <cellStyle name="百_NJ17-18 3" xfId="2188"/>
    <cellStyle name="Accent4 - 40% 2" xfId="2189"/>
    <cellStyle name="差_2007年结算已定项目对账单_2014省级收入12.2（更新后） 3" xfId="2190"/>
    <cellStyle name="差_07临沂 3" xfId="2191"/>
    <cellStyle name="Accent4 - 40% 2 3" xfId="2192"/>
    <cellStyle name="差_2010年收入预测表（20091218)） 4" xfId="2193"/>
    <cellStyle name="Accent4 - 40% 3" xfId="2194"/>
    <cellStyle name="差_2007年结算已定项目对账单_2017年预算草案（债务）" xfId="2195"/>
    <cellStyle name="Accent4 - 40% 4" xfId="2196"/>
    <cellStyle name="Accent4 - 60%" xfId="2197"/>
    <cellStyle name="差_2010年收入预测表（20091230)） 3" xfId="2198"/>
    <cellStyle name="差_2010.10.30 4" xfId="2199"/>
    <cellStyle name="Accent4 - 60% 2" xfId="2200"/>
    <cellStyle name="Accent5 12" xfId="2201"/>
    <cellStyle name="Accent4 - 60% 2 2" xfId="2202"/>
    <cellStyle name="差_2010年收入预测表（20091230)） 4" xfId="2203"/>
    <cellStyle name="Accent4 - 60% 3" xfId="2204"/>
    <cellStyle name="差_2011年预算大表11-26_基金汇总 2 2" xfId="2205"/>
    <cellStyle name="Accent4 - 60% 4" xfId="2206"/>
    <cellStyle name="Accent4 10" xfId="2207"/>
    <cellStyle name="Accent4 11" xfId="2208"/>
    <cellStyle name="Accent4 12" xfId="2209"/>
    <cellStyle name="Accent4 13" xfId="2210"/>
    <cellStyle name="Accent4 14" xfId="2211"/>
    <cellStyle name="Accent4 20" xfId="2212"/>
    <cellStyle name="Accent4 15" xfId="2213"/>
    <cellStyle name="Accent4 16" xfId="2214"/>
    <cellStyle name="差_行政(燃修费)_不含人员经费系数_2014省级收入及财力12.12（更新后）" xfId="2215"/>
    <cellStyle name="Accent4 17" xfId="2216"/>
    <cellStyle name="差_Xl0000071_基金汇总 2" xfId="2217"/>
    <cellStyle name="Accent4 18" xfId="2218"/>
    <cellStyle name="差_Xl0000071_基金汇总 3" xfId="2219"/>
    <cellStyle name="Accent4 19" xfId="2220"/>
    <cellStyle name="Accent4 3" xfId="2221"/>
    <cellStyle name="Accent4 3 2" xfId="2222"/>
    <cellStyle name="Accent4 4" xfId="2223"/>
    <cellStyle name="差_Book1 2" xfId="2224"/>
    <cellStyle name="Accent4 5" xfId="2225"/>
    <cellStyle name="差_Book1 3" xfId="2226"/>
    <cellStyle name="Accent4 6" xfId="2227"/>
    <cellStyle name="差_Book1 4" xfId="2228"/>
    <cellStyle name="差_2007年结算已定项目对账单 2" xfId="2229"/>
    <cellStyle name="Accent4 7" xfId="2230"/>
    <cellStyle name="差_Book1_2012-2013年经常性收入预测（1.1新口径） 2 2" xfId="2231"/>
    <cellStyle name="Accent4_Sheet2" xfId="2232"/>
    <cellStyle name="差_附表_财力性转移支付2010年预算参考数 2" xfId="2233"/>
    <cellStyle name="差_不含人员经费系数_2014省级收入12.2（更新后） 2" xfId="2234"/>
    <cellStyle name="Accent5 - 20% 2 2" xfId="2235"/>
    <cellStyle name="差_附表_财力性转移支付2010年预算参考数 3" xfId="2236"/>
    <cellStyle name="差_不含人员经费系数_2014省级收入12.2（更新后） 3" xfId="2237"/>
    <cellStyle name="差_2007年中央财政与河南省财政年终决算结算单_附表1-6" xfId="2238"/>
    <cellStyle name="Accent5 - 20% 2 3" xfId="2239"/>
    <cellStyle name="Accent5 - 20% 3" xfId="2240"/>
    <cellStyle name="Accent5 - 20% 4" xfId="2241"/>
    <cellStyle name="Accent5 - 40%" xfId="2242"/>
    <cellStyle name="差_行政公检法测算_民生政策最低支出需求_省级财力12.12 2" xfId="2243"/>
    <cellStyle name="HEADING2" xfId="2244"/>
    <cellStyle name="Accent5 - 40% 2 3" xfId="2245"/>
    <cellStyle name="差_2006年28四川_财力性转移支付2010年预算参考数" xfId="2246"/>
    <cellStyle name="Accent5 - 60%" xfId="2247"/>
    <cellStyle name="差_2006年28四川_财力性转移支付2010年预算参考数 2 2" xfId="2248"/>
    <cellStyle name="Accent5 - 60% 2 2" xfId="2249"/>
    <cellStyle name="差_Xl0000335 2" xfId="2250"/>
    <cellStyle name="差_2006年28四川_财力性转移支付2010年预算参考数 3" xfId="2251"/>
    <cellStyle name="Accent5 - 60% 3" xfId="2252"/>
    <cellStyle name="Comma 5 2" xfId="2253"/>
    <cellStyle name="Accent5 10" xfId="2254"/>
    <cellStyle name="百_NJ17-47" xfId="2255"/>
    <cellStyle name="Accent5 11" xfId="2256"/>
    <cellStyle name="百_NJ17-54" xfId="2257"/>
    <cellStyle name="Accent5 13" xfId="2258"/>
    <cellStyle name="百_NJ17-60" xfId="2259"/>
    <cellStyle name="Fixed" xfId="2260"/>
    <cellStyle name="Accent5 14" xfId="2261"/>
    <cellStyle name="Accent5 20" xfId="2262"/>
    <cellStyle name="Accent5 15" xfId="2263"/>
    <cellStyle name="百_NJ17-62" xfId="2264"/>
    <cellStyle name="Accent5 16" xfId="2265"/>
    <cellStyle name="Accent5 17" xfId="2266"/>
    <cellStyle name="Accent5 18" xfId="2267"/>
    <cellStyle name="差_34青海_1" xfId="2268"/>
    <cellStyle name="差_2006年28四川_省级财力12.12 2" xfId="2269"/>
    <cellStyle name="Accent5 19" xfId="2270"/>
    <cellStyle name="差_行政（人员）_县市旗测算-新科目（含人口规模效应）_2014省级收入及财力12.12（更新后）" xfId="2271"/>
    <cellStyle name="Accent5 2" xfId="2272"/>
    <cellStyle name="差_行政（人员）_县市旗测算-新科目（含人口规模效应）_2014省级收入及财力12.12（更新后） 2" xfId="2273"/>
    <cellStyle name="Accent5 2 2" xfId="2274"/>
    <cellStyle name="差_2011年全省及省级预计12-31 3" xfId="2275"/>
    <cellStyle name="Accent5 3 2" xfId="2276"/>
    <cellStyle name="Accent5 4" xfId="2277"/>
    <cellStyle name="差_Book2 2" xfId="2278"/>
    <cellStyle name="Accent5 5" xfId="2279"/>
    <cellStyle name="差_Book2 3" xfId="2280"/>
    <cellStyle name="Accent5 6" xfId="2281"/>
    <cellStyle name="差_Book2 4" xfId="2282"/>
    <cellStyle name="Accent5 7" xfId="2283"/>
    <cellStyle name="Accent5_Sheet2" xfId="2284"/>
    <cellStyle name="百_NJ09-05 2 2" xfId="2285"/>
    <cellStyle name="Accent6" xfId="2286"/>
    <cellStyle name="差_行政(燃修费)_县市旗测算-新科目（含人口规模效应） 2" xfId="2287"/>
    <cellStyle name="差_国有资本经营预算（2011年报省人大）_省级财力12.12 2" xfId="2288"/>
    <cellStyle name="Accent6 - 20%" xfId="2289"/>
    <cellStyle name="Accent6 - 20% 2 2" xfId="2290"/>
    <cellStyle name="Accent6 - 20% 2 3" xfId="2291"/>
    <cellStyle name="差_410927000_台前县_省级财力12.12 3" xfId="2292"/>
    <cellStyle name="Accent6 - 40%" xfId="2293"/>
    <cellStyle name="Accent6 - 40% 2" xfId="2294"/>
    <cellStyle name="Accent6 - 40% 2 3" xfId="2295"/>
    <cellStyle name="Accent6 - 40% 3" xfId="2296"/>
    <cellStyle name="Accent6 - 40% 4" xfId="2297"/>
    <cellStyle name="Accent6 - 60%" xfId="2298"/>
    <cellStyle name="Accent6 - 60% 2" xfId="2299"/>
    <cellStyle name="Accent6 - 60% 3" xfId="2300"/>
    <cellStyle name="标题 3 2_1.3日 2017年预算草案 - 副本" xfId="2301"/>
    <cellStyle name="Accent6 - 60% 4" xfId="2302"/>
    <cellStyle name="Accent6 14" xfId="2303"/>
    <cellStyle name="Accent6 20" xfId="2304"/>
    <cellStyle name="Accent6 15" xfId="2305"/>
    <cellStyle name="差_分县成本差异系数_财力性转移支付2010年预算参考数 2" xfId="2306"/>
    <cellStyle name="Accent6 16" xfId="2307"/>
    <cellStyle name="差_分县成本差异系数_财力性转移支付2010年预算参考数 3" xfId="2308"/>
    <cellStyle name="Accent6 17" xfId="2309"/>
    <cellStyle name="差_分县成本差异系数_财力性转移支付2010年预算参考数 4" xfId="2310"/>
    <cellStyle name="Accent6 18" xfId="2311"/>
    <cellStyle name="差_行政公检法测算_不含人员经费系数_2014省级收入12.2（更新后）" xfId="2312"/>
    <cellStyle name="Accent6 2" xfId="2313"/>
    <cellStyle name="差_行政公检法测算_民生政策最低支出需求 4" xfId="2314"/>
    <cellStyle name="差_行政公检法测算_不含人员经费系数_2014省级收入12.2（更新后） 2" xfId="2315"/>
    <cellStyle name="差_分县成本差异系数_省级财力12.12 3" xfId="2316"/>
    <cellStyle name="Accent6 2 2" xfId="2317"/>
    <cellStyle name="Accent6 3" xfId="2318"/>
    <cellStyle name="差_34青海_财力性转移支付2010年预算参考数" xfId="2319"/>
    <cellStyle name="Accent6 3 2" xfId="2320"/>
    <cellStyle name="Accent6 4" xfId="2321"/>
    <cellStyle name="Accent6 5" xfId="2322"/>
    <cellStyle name="差_2006年全省财力计算表（中央、决算）" xfId="2323"/>
    <cellStyle name="Accent6 6" xfId="2324"/>
    <cellStyle name="Accent6 7" xfId="2325"/>
    <cellStyle name="差_34青海_2014省级收入及财力12.12（更新后）" xfId="2326"/>
    <cellStyle name="百_NJ09-05" xfId="2327"/>
    <cellStyle name="Accent6_2006年33甘肃" xfId="2328"/>
    <cellStyle name="差_12滨州_财力性转移支付2010年预算参考数 3" xfId="2329"/>
    <cellStyle name="Æõ" xfId="2330"/>
    <cellStyle name="Æõí¨" xfId="2331"/>
    <cellStyle name="Æõí¨ 2 2" xfId="2332"/>
    <cellStyle name="差_第一部分：综合全 4" xfId="2333"/>
    <cellStyle name="Æõí¨ 3" xfId="2334"/>
    <cellStyle name="差_安徽 缺口县区测算(地方填报)1_2014省级收入12.2（更新后） 2" xfId="2335"/>
    <cellStyle name="差_1110洱源县_2014省级收入12.2（更新后） 3" xfId="2336"/>
    <cellStyle name="Bad 3" xfId="2337"/>
    <cellStyle name="差_复件 复件 2010年预算表格－2010-03-26-（含表间 公式）_省级财力12.12" xfId="2338"/>
    <cellStyle name="Ç§·" xfId="2339"/>
    <cellStyle name="差_复件 复件 2010年预算表格－2010-03-26-（含表间 公式）_省级财力12.12 2" xfId="2340"/>
    <cellStyle name="Ç§· 2" xfId="2341"/>
    <cellStyle name="差_09黑龙江_财力性转移支付2010年预算参考数" xfId="2342"/>
    <cellStyle name="Ç§· 2 2" xfId="2343"/>
    <cellStyle name="差_09黑龙江_财力性转移支付2010年预算参考数 2" xfId="2344"/>
    <cellStyle name="差_复件 复件 2010年预算表格－2010-03-26-（含表间 公式）_省级财力12.12 3" xfId="2345"/>
    <cellStyle name="Ç§· 3" xfId="2346"/>
    <cellStyle name="Ç§·öî»[0] 2 2" xfId="2347"/>
    <cellStyle name="Ç§î»" xfId="2348"/>
    <cellStyle name="Ç§î» 2" xfId="2349"/>
    <cellStyle name="Ç§î» 2 2" xfId="2350"/>
    <cellStyle name="差_分析缺口率_财力性转移支付2010年预算参考数" xfId="2351"/>
    <cellStyle name="差_20160105省级2016年预算情况表（最新） 4" xfId="2352"/>
    <cellStyle name="Ç§î»[0]" xfId="2353"/>
    <cellStyle name="百_NJ17-34 2" xfId="2354"/>
    <cellStyle name="Ç§î»[0] 2 2" xfId="2355"/>
    <cellStyle name="差_行政(燃修费)_县市旗测算-新科目（含人口规模效应）_2014省级收入12.2（更新后）" xfId="2356"/>
    <cellStyle name="Ç§î»·ö¸ 2 2" xfId="2357"/>
    <cellStyle name="差_11大理 4" xfId="2358"/>
    <cellStyle name="差_2007年收支情况及2008年收支预计表(汇总表)_2014省级收入及财力12.12（更新后） 3" xfId="2359"/>
    <cellStyle name="Ç§î»·ö¸ 3" xfId="2360"/>
    <cellStyle name="差_2010年收入预测表（20091230)）_收入汇总 2" xfId="2361"/>
    <cellStyle name="百_03-17 2" xfId="2362"/>
    <cellStyle name="Calculation" xfId="2363"/>
    <cellStyle name="差_27重庆" xfId="2364"/>
    <cellStyle name="差_2006年27重庆_省级财力12.12" xfId="2365"/>
    <cellStyle name="百_03-17 2 2" xfId="2366"/>
    <cellStyle name="Calculation 2" xfId="2367"/>
    <cellStyle name="差_27重庆 2" xfId="2368"/>
    <cellStyle name="差_2006年27重庆_省级财力12.12 2" xfId="2369"/>
    <cellStyle name="Calculation 2 2" xfId="2370"/>
    <cellStyle name="差_安徽 缺口县区测算(地方填报)1_财力性转移支付2010年预算参考数 2 2" xfId="2371"/>
    <cellStyle name="差_30云南_1_省级财力12.12 2" xfId="2372"/>
    <cellStyle name="百_NJ17-26 2 2" xfId="2373"/>
    <cellStyle name="Calculation 3" xfId="2374"/>
    <cellStyle name="差_30云南_1_省级财力12.12 3" xfId="2375"/>
    <cellStyle name="Calculation 4" xfId="2376"/>
    <cellStyle name="Calculation 5" xfId="2377"/>
    <cellStyle name="Calculation 6" xfId="2378"/>
    <cellStyle name="Check Cell" xfId="2379"/>
    <cellStyle name="Check Cell 2" xfId="2380"/>
    <cellStyle name="差_2011年全省及省级预计12-31 2 2" xfId="2381"/>
    <cellStyle name="Check Cell 3" xfId="2382"/>
    <cellStyle name="百_NJ18-21 3" xfId="2383"/>
    <cellStyle name="Comma [0]" xfId="2384"/>
    <cellStyle name="差_2016年财政总决算生成表全套0417 -平衡表 4" xfId="2385"/>
    <cellStyle name="Comma [0] 2" xfId="2386"/>
    <cellStyle name="Comma [0] 2 2" xfId="2387"/>
    <cellStyle name="差_(财政总决算简表-2016年)收入导出数据 2" xfId="2388"/>
    <cellStyle name="Comma 2" xfId="2389"/>
    <cellStyle name="差_(财政总决算简表-2016年)收入导出数据 2 2" xfId="2390"/>
    <cellStyle name="Comma 2 2" xfId="2391"/>
    <cellStyle name="差_(财政总决算简表-2016年)收入导出数据 3" xfId="2392"/>
    <cellStyle name="Comma 3" xfId="2393"/>
    <cellStyle name="Comma 3 2" xfId="2394"/>
    <cellStyle name="差_(财政总决算简表-2016年)收入导出数据 4" xfId="2395"/>
    <cellStyle name="Comma 4" xfId="2396"/>
    <cellStyle name="Comma 4 2" xfId="2397"/>
    <cellStyle name="差_Book2_财力性转移支付2010年预算参考数 2 2" xfId="2398"/>
    <cellStyle name="Comma 5" xfId="2399"/>
    <cellStyle name="差_11大理_2014省级收入及财力12.12（更新后）" xfId="2400"/>
    <cellStyle name="Comma 6" xfId="2401"/>
    <cellStyle name="差_分县成本差异系数_不含人员经费系数 4" xfId="2402"/>
    <cellStyle name="comma zerodec" xfId="2403"/>
    <cellStyle name="Comma_04" xfId="2404"/>
    <cellStyle name="百_NJ18-13 2" xfId="2405"/>
    <cellStyle name="百_NJ18-08 2" xfId="2406"/>
    <cellStyle name="Currency [0] 2" xfId="2407"/>
    <cellStyle name="Currency 3" xfId="2408"/>
    <cellStyle name="Currency 4" xfId="2409"/>
    <cellStyle name="Currency_04" xfId="2410"/>
    <cellStyle name="差_行政公检法测算_不含人员经费系数_财力性转移支付2010年预算参考数 3" xfId="2411"/>
    <cellStyle name="Date" xfId="2412"/>
    <cellStyle name="Dollar (zero dec)" xfId="2413"/>
    <cellStyle name="差_2007年中央财政与河南省财政年终决算结算单 2 3" xfId="2414"/>
    <cellStyle name="Explanatory Text 2" xfId="2415"/>
    <cellStyle name="Filter Label" xfId="2416"/>
    <cellStyle name="Filter Label 3" xfId="2417"/>
    <cellStyle name="Filter Label 4" xfId="2418"/>
    <cellStyle name="Good 3" xfId="2419"/>
    <cellStyle name="差_2011年预算大表11-26 2 3" xfId="2420"/>
    <cellStyle name="Grey" xfId="2421"/>
    <cellStyle name="Grey 2" xfId="2422"/>
    <cellStyle name="差_河南 缺口县区测算(地方填报)_2014省级收入12.2（更新后） 2" xfId="2423"/>
    <cellStyle name="差_行政公检法测算_县市旗测算-新科目（含人口规模效应） 2 2" xfId="2424"/>
    <cellStyle name="百" xfId="2425"/>
    <cellStyle name="Header1" xfId="2426"/>
    <cellStyle name="差_河南 缺口县区测算(地方填报白)_2014省级收入12.2（更新后） 2" xfId="2427"/>
    <cellStyle name="差_河南 缺口县区测算(地方填报)_2014省级收入12.2（更新后） 3" xfId="2428"/>
    <cellStyle name="差_2009年结算（最终） 2 2" xfId="2429"/>
    <cellStyle name="Header2" xfId="2430"/>
    <cellStyle name="百_NJ17-35 3" xfId="2431"/>
    <cellStyle name="Header2 2" xfId="2432"/>
    <cellStyle name="Header2 3" xfId="2433"/>
    <cellStyle name="Header2 4" xfId="2434"/>
    <cellStyle name="差_410927000_台前县_2014省级收入12.2（更新后） 3" xfId="2435"/>
    <cellStyle name="Heading 1" xfId="2436"/>
    <cellStyle name="Heading 1 2" xfId="2437"/>
    <cellStyle name="Heading 2" xfId="2438"/>
    <cellStyle name="Heading 2 2" xfId="2439"/>
    <cellStyle name="Heading 3" xfId="2440"/>
    <cellStyle name="Heading 3 2" xfId="2441"/>
    <cellStyle name="差_行政(燃修费)_民生政策最低支出需求_省级财力12.12 2" xfId="2442"/>
    <cellStyle name="Heading 3 3" xfId="2443"/>
    <cellStyle name="差_测算结果_财力性转移支付2010年预算参考数 2" xfId="2444"/>
    <cellStyle name="Heading 4" xfId="2445"/>
    <cellStyle name="差_测算结果_财力性转移支付2010年预算参考数 2 2" xfId="2446"/>
    <cellStyle name="Heading 4 2" xfId="2447"/>
    <cellStyle name="差_2008年财政收支预算草案(1.4) 3" xfId="2448"/>
    <cellStyle name="Input" xfId="2449"/>
    <cellStyle name="Input [yellow]" xfId="2450"/>
    <cellStyle name="Input [yellow] 2" xfId="2451"/>
    <cellStyle name="Input [yellow] 3" xfId="2452"/>
    <cellStyle name="Input [yellow] 4" xfId="2453"/>
    <cellStyle name="差_12滨州_财力性转移支付2010年预算参考数" xfId="2454"/>
    <cellStyle name="Input 11" xfId="2455"/>
    <cellStyle name="差_2008年财政收支预算草案(1.4) 3 2" xfId="2456"/>
    <cellStyle name="标题 5 6" xfId="2457"/>
    <cellStyle name="Input 2" xfId="2458"/>
    <cellStyle name="差_行政（人员）_财力性转移支付2010年预算参考数 2 2" xfId="2459"/>
    <cellStyle name="Input 3" xfId="2460"/>
    <cellStyle name="Input 4" xfId="2461"/>
    <cellStyle name="差_5.2017省本级收入" xfId="2462"/>
    <cellStyle name="Input 5" xfId="2463"/>
    <cellStyle name="Input 6" xfId="2464"/>
    <cellStyle name="Input 7" xfId="2465"/>
    <cellStyle name="Normal 5 2" xfId="2466"/>
    <cellStyle name="Input 8" xfId="2467"/>
    <cellStyle name="Input 9" xfId="2468"/>
    <cellStyle name="Input_Sheet2" xfId="2469"/>
    <cellStyle name="Neutral" xfId="2470"/>
    <cellStyle name="标题 2 2 6" xfId="2471"/>
    <cellStyle name="Neutral 2" xfId="2472"/>
    <cellStyle name="Norma,_laroux_4_营业在建 (2)_E21" xfId="2473"/>
    <cellStyle name="Normal 12" xfId="2474"/>
    <cellStyle name="差_行政公检法测算 2" xfId="2475"/>
    <cellStyle name="Normal 13" xfId="2476"/>
    <cellStyle name="Normal 2 2" xfId="2477"/>
    <cellStyle name="Normal 3" xfId="2478"/>
    <cellStyle name="差_11大理_2014省级收入12.2（更新后） 3" xfId="2479"/>
    <cellStyle name="Normal 3 2" xfId="2480"/>
    <cellStyle name="Normal 3 3" xfId="2481"/>
    <cellStyle name="Normal 4" xfId="2482"/>
    <cellStyle name="Normal 4 2" xfId="2483"/>
    <cellStyle name="Normal 4 3" xfId="2484"/>
    <cellStyle name="Normal 5" xfId="2485"/>
    <cellStyle name="Normal_#10-Headcount" xfId="2486"/>
    <cellStyle name="差_行政（人员）_不含人员经费系数_2014省级收入及财力12.12（更新后） 2" xfId="2487"/>
    <cellStyle name="差_2008年全省人员信息 2" xfId="2488"/>
    <cellStyle name="Note 2" xfId="2489"/>
    <cellStyle name="差_行政（人员）_不含人员经费系数_2014省级收入及财力12.12（更新后） 3" xfId="2490"/>
    <cellStyle name="差_2008年全省人员信息 3" xfId="2491"/>
    <cellStyle name="Note 3" xfId="2492"/>
    <cellStyle name="差_2008年全省人员信息 4" xfId="2493"/>
    <cellStyle name="Note 4" xfId="2494"/>
    <cellStyle name="Note 5" xfId="2495"/>
    <cellStyle name="Output 3" xfId="2496"/>
    <cellStyle name="Output 4" xfId="2497"/>
    <cellStyle name="Output 5" xfId="2498"/>
    <cellStyle name="差_Sheet1_全省基金收支" xfId="2499"/>
    <cellStyle name="Percent [2]" xfId="2500"/>
    <cellStyle name="差_Sheet1_全省基金收支 2" xfId="2501"/>
    <cellStyle name="差_0605石屏县_省级财力12.12" xfId="2502"/>
    <cellStyle name="Percent [2] 2" xfId="2503"/>
    <cellStyle name="Percent 2 2" xfId="2504"/>
    <cellStyle name="Percent_laroux" xfId="2505"/>
    <cellStyle name="RowLevel_0" xfId="2506"/>
    <cellStyle name="差_30云南_1_财力性转移支付2010年预算参考数 2" xfId="2507"/>
    <cellStyle name="Title" xfId="2508"/>
    <cellStyle name="差_30云南_1_财力性转移支付2010年预算参考数 2 2" xfId="2509"/>
    <cellStyle name="差_2007年一般预算支出剔除_2014省级收入及财力12.12（更新后） 3" xfId="2510"/>
    <cellStyle name="Title 2" xfId="2511"/>
    <cellStyle name="表标题 3" xfId="2512"/>
    <cellStyle name="Total 2" xfId="2513"/>
    <cellStyle name="表标题 4" xfId="2514"/>
    <cellStyle name="Total 3" xfId="2515"/>
    <cellStyle name="表标题 5" xfId="2516"/>
    <cellStyle name="Total 4" xfId="2517"/>
    <cellStyle name="百_NJ09-04" xfId="2518"/>
    <cellStyle name="Warning Text" xfId="2519"/>
    <cellStyle name="百_NJ09-04 2" xfId="2520"/>
    <cellStyle name="Warning Text 2" xfId="2521"/>
    <cellStyle name="百_NJ17-34 3" xfId="2522"/>
    <cellStyle name="百 2" xfId="2523"/>
    <cellStyle name="差_Sheet1_省级收入" xfId="2524"/>
    <cellStyle name="百 3" xfId="2525"/>
    <cellStyle name="百_03-17" xfId="2526"/>
    <cellStyle name="百_03-17 3" xfId="2527"/>
    <cellStyle name="差_分析缺口率_2014省级收入及财力12.12（更新后） 2" xfId="2528"/>
    <cellStyle name="百_04-19" xfId="2529"/>
    <cellStyle name="百_04-19 2" xfId="2530"/>
    <cellStyle name="差_28四川_省级财力12.12" xfId="2531"/>
    <cellStyle name="差_2011年预算表格2010.12.9_省级财力12.12" xfId="2532"/>
    <cellStyle name="百_04-19 3" xfId="2533"/>
    <cellStyle name="百_05" xfId="2534"/>
    <cellStyle name="百_05 2" xfId="2535"/>
    <cellStyle name="百_05 2 2" xfId="2536"/>
    <cellStyle name="差_行政（人员）_县市旗测算-新科目（含人口规模效应） 2 2" xfId="2537"/>
    <cellStyle name="差_2011年预算大表11-26_基金汇总" xfId="2538"/>
    <cellStyle name="百_2005-18 2 2" xfId="2539"/>
    <cellStyle name="差_行政（人员）_县市旗测算-新科目（含人口规模效应） 3" xfId="2540"/>
    <cellStyle name="百_2005-18 3" xfId="2541"/>
    <cellStyle name="百_NJ09-03" xfId="2542"/>
    <cellStyle name="百_NJ09-03 2" xfId="2543"/>
    <cellStyle name="差_2007年中央财政与河南省财政年终决算结算单_2017年预算草案（债务）" xfId="2544"/>
    <cellStyle name="百_NJ09-03 2 2" xfId="2545"/>
    <cellStyle name="百_NJ09-03 3" xfId="2546"/>
    <cellStyle name="差_34青海_2014省级收入及财力12.12（更新后） 2" xfId="2547"/>
    <cellStyle name="百_NJ09-05 2" xfId="2548"/>
    <cellStyle name="差_34青海_2014省级收入及财力12.12（更新后） 3" xfId="2549"/>
    <cellStyle name="百_NJ09-05 3" xfId="2550"/>
    <cellStyle name="百_NJ09-07" xfId="2551"/>
    <cellStyle name="差_Sheet2_1 2" xfId="2552"/>
    <cellStyle name="百_NJ09-07 2 2" xfId="2553"/>
    <cellStyle name="百_NJ09-07 3" xfId="2554"/>
    <cellStyle name="差_09黑龙江" xfId="2555"/>
    <cellStyle name="百_NJ09-08" xfId="2556"/>
    <cellStyle name="差_安徽 缺口县区测算(地方填报)1 3" xfId="2557"/>
    <cellStyle name="差_09黑龙江 2" xfId="2558"/>
    <cellStyle name="百_NJ09-08 2" xfId="2559"/>
    <cellStyle name="差_09黑龙江 2 2" xfId="2560"/>
    <cellStyle name="百_NJ09-08 2 2" xfId="2561"/>
    <cellStyle name="差_安徽 缺口县区测算(地方填报)1 4" xfId="2562"/>
    <cellStyle name="差_09黑龙江 3" xfId="2563"/>
    <cellStyle name="百_NJ09-08 3" xfId="2564"/>
    <cellStyle name="百_NJ17-07" xfId="2565"/>
    <cellStyle name="百_NJ17-07 2" xfId="2566"/>
    <cellStyle name="差_2010年收入预测表（20091219)）_支出汇总 2" xfId="2567"/>
    <cellStyle name="百_NJ17-07 3" xfId="2568"/>
    <cellStyle name="百_NJ17-08" xfId="2569"/>
    <cellStyle name="百_NJ17-08 2 2" xfId="2570"/>
    <cellStyle name="百_NJ17-08 3" xfId="2571"/>
    <cellStyle name="百_NJ17-11" xfId="2572"/>
    <cellStyle name="百_NJ17-11 2" xfId="2573"/>
    <cellStyle name="百_NJ17-11 2 2" xfId="2574"/>
    <cellStyle name="百_NJ17-11 3" xfId="2575"/>
    <cellStyle name="标题 4 2_3.2017全省支出" xfId="2576"/>
    <cellStyle name="百_NJ17-21" xfId="2577"/>
    <cellStyle name="百_NJ17-16" xfId="2578"/>
    <cellStyle name="差_410927000_台前县" xfId="2579"/>
    <cellStyle name="百_NJ17-21 2" xfId="2580"/>
    <cellStyle name="百_NJ17-16 2" xfId="2581"/>
    <cellStyle name="差_410927000_台前县 2" xfId="2582"/>
    <cellStyle name="百_NJ17-21 2 2" xfId="2583"/>
    <cellStyle name="百_NJ17-16 2 2" xfId="2584"/>
    <cellStyle name="差_行政(燃修费)_县市旗测算-新科目（含人口规模效应）_省级财力12.12 2" xfId="2585"/>
    <cellStyle name="百_NJ17-21 3" xfId="2586"/>
    <cellStyle name="百_NJ17-16 3" xfId="2587"/>
    <cellStyle name="差_2010年收入预测表（20091218)）" xfId="2588"/>
    <cellStyle name="百_NJ17-23" xfId="2589"/>
    <cellStyle name="百_NJ17-18" xfId="2590"/>
    <cellStyle name="差_2010年收入预测表（20091218)） 2" xfId="2591"/>
    <cellStyle name="百_NJ17-23 2" xfId="2592"/>
    <cellStyle name="百_NJ17-18 2" xfId="2593"/>
    <cellStyle name="百_NJ17-19 2" xfId="2594"/>
    <cellStyle name="百_NJ17-19 2 2" xfId="2595"/>
    <cellStyle name="百_NJ17-19 3" xfId="2596"/>
    <cellStyle name="百_NJ17-22" xfId="2597"/>
    <cellStyle name="百_NJ17-22 2" xfId="2598"/>
    <cellStyle name="百_NJ17-22 2 2" xfId="2599"/>
    <cellStyle name="差_行政（人员）_不含人员经费系数 2" xfId="2600"/>
    <cellStyle name="百_NJ17-22 3" xfId="2601"/>
    <cellStyle name="差_分析缺口率_财力性转移支付2010年预算参考数 4" xfId="2602"/>
    <cellStyle name="差_1110洱源县 3" xfId="2603"/>
    <cellStyle name="百_NJ17-25 2" xfId="2604"/>
    <cellStyle name="百_NJ17-25 2 2" xfId="2605"/>
    <cellStyle name="差_1110洱源县 4" xfId="2606"/>
    <cellStyle name="百_NJ17-25 3" xfId="2607"/>
    <cellStyle name="差_安徽 缺口县区测算(地方填报)1_财力性转移支付2010年预算参考数" xfId="2608"/>
    <cellStyle name="百_NJ17-26" xfId="2609"/>
    <cellStyle name="差_安徽 缺口县区测算(地方填报)1_财力性转移支付2010年预算参考数 2" xfId="2610"/>
    <cellStyle name="差_30云南_1_省级财力12.12" xfId="2611"/>
    <cellStyle name="百_NJ17-26 2" xfId="2612"/>
    <cellStyle name="差_安徽 缺口县区测算(地方填报)1_财力性转移支付2010年预算参考数 3" xfId="2613"/>
    <cellStyle name="百_NJ17-26 3" xfId="2614"/>
    <cellStyle name="百_NJ17-27" xfId="2615"/>
    <cellStyle name="百_NJ17-27 2" xfId="2616"/>
    <cellStyle name="百_NJ17-27 3" xfId="2617"/>
    <cellStyle name="差_行政（人员）_不含人员经费系数_2014省级收入12.2（更新后） 2" xfId="2618"/>
    <cellStyle name="百_NJ17-33" xfId="2619"/>
    <cellStyle name="百_NJ17-28" xfId="2620"/>
    <cellStyle name="差_行政（人员）_不含人员经费系数_2014省级收入12.2（更新后） 3" xfId="2621"/>
    <cellStyle name="百_NJ17-34" xfId="2622"/>
    <cellStyle name="百_NJ17-35" xfId="2623"/>
    <cellStyle name="差_2007一般预算支出口径剔除表_2014省级收入及财力12.12（更新后）" xfId="2624"/>
    <cellStyle name="百_NJ17-35 2" xfId="2625"/>
    <cellStyle name="差_2007一般预算支出口径剔除表_2014省级收入及财力12.12（更新后） 2" xfId="2626"/>
    <cellStyle name="差_2006年水利统计指标统计表_2014省级收入12.2（更新后） 3" xfId="2627"/>
    <cellStyle name="百_NJ17-35 2 2" xfId="2628"/>
    <cellStyle name="百_NJ17-36" xfId="2629"/>
    <cellStyle name="差_2008年财政收支预算草案(1.4)" xfId="2630"/>
    <cellStyle name="百_NJ17-36 2" xfId="2631"/>
    <cellStyle name="差_2008年财政收支预算草案(1.4) 2" xfId="2632"/>
    <cellStyle name="百_NJ17-36 2 2" xfId="2633"/>
    <cellStyle name="百_NJ17-36 3" xfId="2634"/>
    <cellStyle name="百_NJ17-42" xfId="2635"/>
    <cellStyle name="百_NJ17-37" xfId="2636"/>
    <cellStyle name="差_河南省----2009-05-21（补充数据）_2013省级预算附表" xfId="2637"/>
    <cellStyle name="百_NJ17-42 2" xfId="2638"/>
    <cellStyle name="百_NJ17-37 2" xfId="2639"/>
    <cellStyle name="差_河南省----2009-05-21（补充数据）_2013省级预算附表 2" xfId="2640"/>
    <cellStyle name="百_NJ17-42 2 2" xfId="2641"/>
    <cellStyle name="百_NJ17-37 2 2" xfId="2642"/>
    <cellStyle name="百_NJ17-42 3" xfId="2643"/>
    <cellStyle name="百_NJ17-37 3" xfId="2644"/>
    <cellStyle name="差_5.2017省本级收入 3" xfId="2645"/>
    <cellStyle name="差_2011年预算大表11-26_支出汇总" xfId="2646"/>
    <cellStyle name="差_2010省级行政性收费专项收入批复_收入汇总 2" xfId="2647"/>
    <cellStyle name="百_NJ17-39 2" xfId="2648"/>
    <cellStyle name="差_2011年预算大表11-26_支出汇总 2" xfId="2649"/>
    <cellStyle name="百_NJ17-39 2 2" xfId="2650"/>
    <cellStyle name="差_2010省级行政性收费专项收入批复_收入汇总 3" xfId="2651"/>
    <cellStyle name="差_2007年结算已定项目对账单_基金汇总 2" xfId="2652"/>
    <cellStyle name="百_NJ17-39 3" xfId="2653"/>
    <cellStyle name="百_NJ17-47 2" xfId="2654"/>
    <cellStyle name="百_NJ17-47 2 2" xfId="2655"/>
    <cellStyle name="百_NJ17-47 3" xfId="2656"/>
    <cellStyle name="差_国有资本经营预算（2011年报省人大）_收入汇总 3" xfId="2657"/>
    <cellStyle name="百_NJ17-54 2" xfId="2658"/>
    <cellStyle name="百_NJ17-54 2 2" xfId="2659"/>
    <cellStyle name="百_NJ17-54 3" xfId="2660"/>
    <cellStyle name="百_NJ17-60 2" xfId="2661"/>
    <cellStyle name="百_NJ17-60 2 2" xfId="2662"/>
    <cellStyle name="百_NJ17-60 3" xfId="2663"/>
    <cellStyle name="差_附表 3" xfId="2664"/>
    <cellStyle name="百_NJ17-62 2" xfId="2665"/>
    <cellStyle name="差_2012年国有资本经营预算收支总表 3" xfId="2666"/>
    <cellStyle name="百_NJ17-62 2 2" xfId="2667"/>
    <cellStyle name="差_附表 4" xfId="2668"/>
    <cellStyle name="百_NJ17-62 3" xfId="2669"/>
    <cellStyle name="百_NJ18-10 2 2" xfId="2670"/>
    <cellStyle name="百_NJ18-05 2 2" xfId="2671"/>
    <cellStyle name="百_NJ18-11 3" xfId="2672"/>
    <cellStyle name="百_NJ18-06 3" xfId="2673"/>
    <cellStyle name="差_1110洱源县" xfId="2674"/>
    <cellStyle name="百_NJ18-12 2" xfId="2675"/>
    <cellStyle name="百_NJ18-07 2" xfId="2676"/>
    <cellStyle name="差_分析缺口率_财力性转移支付2010年预算参考数 3" xfId="2677"/>
    <cellStyle name="差_1110洱源县 2" xfId="2678"/>
    <cellStyle name="百_NJ18-12 2 2" xfId="2679"/>
    <cellStyle name="百_NJ18-07 2 2" xfId="2680"/>
    <cellStyle name="百_NJ18-12 3" xfId="2681"/>
    <cellStyle name="百_NJ18-07 3" xfId="2682"/>
    <cellStyle name="百_NJ18-13 3" xfId="2683"/>
    <cellStyle name="百_NJ18-08 3" xfId="2684"/>
    <cellStyle name="百_NJ18-14" xfId="2685"/>
    <cellStyle name="百_NJ18-09" xfId="2686"/>
    <cellStyle name="差_国有资本经营预算（2011年报省人大） 4" xfId="2687"/>
    <cellStyle name="百_NJ18-14 2" xfId="2688"/>
    <cellStyle name="百_NJ18-09 2" xfId="2689"/>
    <cellStyle name="差_国有资本经营预算（2011年报省人大） 5" xfId="2690"/>
    <cellStyle name="百_NJ18-14 3" xfId="2691"/>
    <cellStyle name="百_NJ18-09 3" xfId="2692"/>
    <cellStyle name="百_NJ18-17" xfId="2693"/>
    <cellStyle name="百_NJ18-17 2" xfId="2694"/>
    <cellStyle name="百_NJ18-17 2 2" xfId="2695"/>
    <cellStyle name="百_NJ18-17 3" xfId="2696"/>
    <cellStyle name="百_NJ18-23" xfId="2697"/>
    <cellStyle name="百_NJ18-18" xfId="2698"/>
    <cellStyle name="差_成本差异系数（含人口规模） 4" xfId="2699"/>
    <cellStyle name="百_NJ18-23 2" xfId="2700"/>
    <cellStyle name="百_NJ18-18 2" xfId="2701"/>
    <cellStyle name="差_20河南_财力性转移支付2010年预算参考数 3" xfId="2702"/>
    <cellStyle name="百_NJ18-23 2 2" xfId="2703"/>
    <cellStyle name="百_NJ18-18 2 2" xfId="2704"/>
    <cellStyle name="百_NJ18-21" xfId="2705"/>
    <cellStyle name="百_NJ18-21 2" xfId="2706"/>
    <cellStyle name="百_NJ18-21 2 2" xfId="2707"/>
    <cellStyle name="百_NJ18-32 2 2" xfId="2708"/>
    <cellStyle name="百_NJ18-27 2 2" xfId="2709"/>
    <cellStyle name="百_NJ18-33" xfId="2710"/>
    <cellStyle name="百_NJ18-33 2" xfId="2711"/>
    <cellStyle name="差_财政厅编制用表（2011年报省人大）_支出汇总" xfId="2712"/>
    <cellStyle name="百_NJ18-33 2 2" xfId="2713"/>
    <cellStyle name="差_2007结算与财力(6.2)_收入汇总" xfId="2714"/>
    <cellStyle name="百_NJ18-34" xfId="2715"/>
    <cellStyle name="百_NJ18-34 2 2" xfId="2716"/>
    <cellStyle name="百_NJ18-43 2 2" xfId="2717"/>
    <cellStyle name="百_NJ18-38 2 2" xfId="2718"/>
    <cellStyle name="百_NJ18-43 3" xfId="2719"/>
    <cellStyle name="百_NJ18-38 3" xfId="2720"/>
    <cellStyle name="百_NJ18-39 2 2" xfId="2721"/>
    <cellStyle name="百_NJ18-39 3" xfId="2722"/>
    <cellStyle name="百_封面 2" xfId="2723"/>
    <cellStyle name="百_封面 2 2" xfId="2724"/>
    <cellStyle name="百_封面 3" xfId="2725"/>
    <cellStyle name="差_2007结算与财力(6.2)_基金汇总" xfId="2726"/>
    <cellStyle name="百分比 2" xfId="2727"/>
    <cellStyle name="差_2007结算与财力(6.2)_基金汇总 2" xfId="2728"/>
    <cellStyle name="百分比 2 2" xfId="2729"/>
    <cellStyle name="差_2006年22湖南_财力性转移支付2010年预算参考数" xfId="2730"/>
    <cellStyle name="百分比 2 2 2" xfId="2731"/>
    <cellStyle name="差_2007结算与财力(6.2)_基金汇总 3" xfId="2732"/>
    <cellStyle name="百分比 2 3" xfId="2733"/>
    <cellStyle name="差_2007年中央财政与河南省财政年终决算结算单_2014省级收入及财力12.12（更新后） 2" xfId="2734"/>
    <cellStyle name="差 2 4 2" xfId="2735"/>
    <cellStyle name="百分比 2 4" xfId="2736"/>
    <cellStyle name="百分比 3" xfId="2737"/>
    <cellStyle name="差_22.2017年全省基金支出 3" xfId="2738"/>
    <cellStyle name="百分比 3 2" xfId="2739"/>
    <cellStyle name="百分比 3 3" xfId="2740"/>
    <cellStyle name="百分比 4 2" xfId="2741"/>
    <cellStyle name="百分比 4 3" xfId="2742"/>
    <cellStyle name="差_行政（人员）_2014省级收入12.2（更新后） 2" xfId="2743"/>
    <cellStyle name="差_测算结果汇总_财力性转移支付2010年预算参考数 2 2" xfId="2744"/>
    <cellStyle name="标题 1 2 2" xfId="2745"/>
    <cellStyle name="标题 1 2 2 2" xfId="2746"/>
    <cellStyle name="差_Material reprot In Dec (3) 2 2" xfId="2747"/>
    <cellStyle name="标题 1 2 2 3" xfId="2748"/>
    <cellStyle name="差_行政（人员）_2014省级收入12.2（更新后） 3" xfId="2749"/>
    <cellStyle name="标题 1 2 3" xfId="2750"/>
    <cellStyle name="标题 1 2 3 3" xfId="2751"/>
    <cellStyle name="标题 1 2 4" xfId="2752"/>
    <cellStyle name="标题 1 2 4 2" xfId="2753"/>
    <cellStyle name="差_34青海 2" xfId="2754"/>
    <cellStyle name="差_2008年全省汇总收支计算表_财力性转移支付2010年预算参考数" xfId="2755"/>
    <cellStyle name="标题 1 2 5" xfId="2756"/>
    <cellStyle name="差_34青海 3" xfId="2757"/>
    <cellStyle name="标题 1 2 6" xfId="2758"/>
    <cellStyle name="差_分县成本差异系数_省级财力12.12" xfId="2759"/>
    <cellStyle name="差_34青海 4" xfId="2760"/>
    <cellStyle name="标题 1 2 7" xfId="2761"/>
    <cellStyle name="差_测算结果汇总_财力性转移支付2010年预算参考数 3" xfId="2762"/>
    <cellStyle name="差_2012年省级平衡简表（用）" xfId="2763"/>
    <cellStyle name="标题 1 3" xfId="2764"/>
    <cellStyle name="差_2012年省级平衡简表（用） 2" xfId="2765"/>
    <cellStyle name="标题 1 3 2" xfId="2766"/>
    <cellStyle name="差_2012年省级平衡简表（用） 2 2" xfId="2767"/>
    <cellStyle name="标题 1 3 2 2" xfId="2768"/>
    <cellStyle name="差_2011年预算表格2010.12.9_附表1-6 2" xfId="2769"/>
    <cellStyle name="标题 1 3 2 3" xfId="2770"/>
    <cellStyle name="差_2012年省级平衡简表（用） 3" xfId="2771"/>
    <cellStyle name="标题 1 3 3" xfId="2772"/>
    <cellStyle name="差_2012年省级平衡简表（用） 4" xfId="2773"/>
    <cellStyle name="差_2009年省与市县结算（最终） 2 2" xfId="2774"/>
    <cellStyle name="标题 1 3 4" xfId="2775"/>
    <cellStyle name="差_12滨州_省级财力12.12" xfId="2776"/>
    <cellStyle name="标题 1 6" xfId="2777"/>
    <cellStyle name="差_2009年结算（最终）_基金汇总 2" xfId="2778"/>
    <cellStyle name="标题 2 2 2" xfId="2779"/>
    <cellStyle name="标题 2 2 2 2" xfId="2780"/>
    <cellStyle name="标题 2 2 2 3" xfId="2781"/>
    <cellStyle name="标题 2 2 3 3" xfId="2782"/>
    <cellStyle name="差_国有资本经营预算（2011年报省人大）_2013省级预算附表 3" xfId="2783"/>
    <cellStyle name="标题 2 2 4 2" xfId="2784"/>
    <cellStyle name="标题 2 2 5" xfId="2785"/>
    <cellStyle name="标题 2 2 7" xfId="2786"/>
    <cellStyle name="标题 2 2_1.3日 2017年预算草案 - 副本" xfId="2787"/>
    <cellStyle name="标题 2 3" xfId="2788"/>
    <cellStyle name="标题 2 3 2" xfId="2789"/>
    <cellStyle name="标题 2 3 2 2" xfId="2790"/>
    <cellStyle name="标题 2 3 2 3" xfId="2791"/>
    <cellStyle name="标题 2 4" xfId="2792"/>
    <cellStyle name="标题 2 4 2" xfId="2793"/>
    <cellStyle name="标题 2 5" xfId="2794"/>
    <cellStyle name="标题 2 6" xfId="2795"/>
    <cellStyle name="差_gdp 2 2" xfId="2796"/>
    <cellStyle name="标题 3 2" xfId="2797"/>
    <cellStyle name="标题 3 2 2" xfId="2798"/>
    <cellStyle name="标题 3 2 2 2" xfId="2799"/>
    <cellStyle name="差_行政（人员）_财力性转移支付2010年预算参考数" xfId="2800"/>
    <cellStyle name="标题 3 2 3" xfId="2801"/>
    <cellStyle name="标题 3 2 4" xfId="2802"/>
    <cellStyle name="差_行政（人员）_省级财力12.12 3" xfId="2803"/>
    <cellStyle name="标题 3 2 4 2" xfId="2804"/>
    <cellStyle name="差_财政厅编制用表（2011年报省人大）_收入汇总 2" xfId="2805"/>
    <cellStyle name="差_27重庆_省级财力12.12" xfId="2806"/>
    <cellStyle name="标题 3 2 5" xfId="2807"/>
    <cellStyle name="差_财政厅编制用表（2011年报省人大）_收入汇总 3" xfId="2808"/>
    <cellStyle name="标题 3 2 6" xfId="2809"/>
    <cellStyle name="标题 3 3" xfId="2810"/>
    <cellStyle name="标题 3 3 2" xfId="2811"/>
    <cellStyle name="差_material report in Jul 3" xfId="2812"/>
    <cellStyle name="标题 3 3 2 2" xfId="2813"/>
    <cellStyle name="标题 3 3 3" xfId="2814"/>
    <cellStyle name="标题 3 3_1.3日 2017年预算草案 - 副本" xfId="2815"/>
    <cellStyle name="标题 3 4" xfId="2816"/>
    <cellStyle name="差_财力差异计算表(不含非农业区)_省级财力12.12 3" xfId="2817"/>
    <cellStyle name="标题 3 4 2" xfId="2818"/>
    <cellStyle name="差_2010年收入预测表（20091218)）_收入汇总 2" xfId="2819"/>
    <cellStyle name="差_20 2007年河南结算单 2 2" xfId="2820"/>
    <cellStyle name="标题 3 4 3" xfId="2821"/>
    <cellStyle name="差_行政(燃修费)_财力性转移支付2010年预算参考数" xfId="2822"/>
    <cellStyle name="标题 3 5" xfId="2823"/>
    <cellStyle name="标题 3 6" xfId="2824"/>
    <cellStyle name="标题 4 2 2 2" xfId="2825"/>
    <cellStyle name="差_成本差异系数 2 2" xfId="2826"/>
    <cellStyle name="标题 4 2 3" xfId="2827"/>
    <cellStyle name="差_Book1_2012年省级平衡简表（用） 4" xfId="2828"/>
    <cellStyle name="标题 4 2 3 2" xfId="2829"/>
    <cellStyle name="差_20河南(财政部2010年县级基本财力测算数据) 2" xfId="2830"/>
    <cellStyle name="标题 4 2 4" xfId="2831"/>
    <cellStyle name="差_20河南(财政部2010年县级基本财力测算数据) 2 2" xfId="2832"/>
    <cellStyle name="标题 4 2 4 2" xfId="2833"/>
    <cellStyle name="差_20河南(财政部2010年县级基本财力测算数据) 3" xfId="2834"/>
    <cellStyle name="差_2007年结算已定项目对账单_2017年预算草案（债务） 2" xfId="2835"/>
    <cellStyle name="标题 4 2 5" xfId="2836"/>
    <cellStyle name="差_20河南(财政部2010年县级基本财力测算数据) 4" xfId="2837"/>
    <cellStyle name="差_2007年结算已定项目对账单_2017年预算草案（债务） 3" xfId="2838"/>
    <cellStyle name="标题 4 2 6" xfId="2839"/>
    <cellStyle name="标题 4 4" xfId="2840"/>
    <cellStyle name="差_第一部分：综合全" xfId="2841"/>
    <cellStyle name="标题 4 4 2" xfId="2842"/>
    <cellStyle name="标题 4 4 3" xfId="2843"/>
    <cellStyle name="标题 4 5" xfId="2844"/>
    <cellStyle name="差_20 2007年河南结算单_附表1-6 2" xfId="2845"/>
    <cellStyle name="标题 5 2" xfId="2846"/>
    <cellStyle name="标题 5 2 2" xfId="2847"/>
    <cellStyle name="差_安徽 缺口县区测算(地方填报)1_2014省级收入及财力12.12（更新后） 2" xfId="2848"/>
    <cellStyle name="差_20 2007年河南结算单_附表1-6 3" xfId="2849"/>
    <cellStyle name="标题 5 3" xfId="2850"/>
    <cellStyle name="差_安徽 缺口县区测算(地方填报)1_2014省级收入及财力12.12（更新后） 3" xfId="2851"/>
    <cellStyle name="标题 5 4" xfId="2852"/>
    <cellStyle name="标题 5 4 2" xfId="2853"/>
    <cellStyle name="标题 5 5" xfId="2854"/>
    <cellStyle name="差_Book1_财力性转移支付2010年预算参考数 3" xfId="2855"/>
    <cellStyle name="差_2008年支出调整_2014省级收入及财力12.12（更新后） 2" xfId="2856"/>
    <cellStyle name="标题 5_3.2017全省支出" xfId="2857"/>
    <cellStyle name="差_20河南_财力性转移支付2010年预算参考数 2 2" xfId="2858"/>
    <cellStyle name="标题 6" xfId="2859"/>
    <cellStyle name="标题 6 2" xfId="2860"/>
    <cellStyle name="标题 6 3" xfId="2861"/>
    <cellStyle name="标题 9" xfId="2862"/>
    <cellStyle name="表标题" xfId="2863"/>
    <cellStyle name="差_22湖南_2014省级收入及财力12.12（更新后）" xfId="2864"/>
    <cellStyle name="差_2012年结余使用" xfId="2865"/>
    <cellStyle name="表标题 2" xfId="2866"/>
    <cellStyle name="差_22湖南_2014省级收入及财力12.12（更新后） 2" xfId="2867"/>
    <cellStyle name="差_2012年结余使用 2" xfId="2868"/>
    <cellStyle name="表标题 2 2" xfId="2869"/>
    <cellStyle name="差 2" xfId="2870"/>
    <cellStyle name="差 2 3" xfId="2871"/>
    <cellStyle name="差 2 3 3" xfId="2872"/>
    <cellStyle name="差_2007年中央财政与河南省财政年终决算结算单_2014省级收入及财力12.12（更新后）" xfId="2873"/>
    <cellStyle name="差 2 4" xfId="2874"/>
    <cellStyle name="差_Material reprot In Feb (2) 2 2" xfId="2875"/>
    <cellStyle name="差_2007年中央财政与河南省财政年终决算结算单_2014省级收入及财力12.12（更新后） 3" xfId="2876"/>
    <cellStyle name="差 2 4 3" xfId="2877"/>
    <cellStyle name="差 2 6" xfId="2878"/>
    <cellStyle name="差_2011年全省及省级预计2011-12-12_收入汇总 2" xfId="2879"/>
    <cellStyle name="差 2 7" xfId="2880"/>
    <cellStyle name="差 2_3.2017全省支出" xfId="2881"/>
    <cellStyle name="差 3 2 3" xfId="2882"/>
    <cellStyle name="差 3 3" xfId="2883"/>
    <cellStyle name="差 3 3 2" xfId="2884"/>
    <cellStyle name="差_分县成本差异系数 2" xfId="2885"/>
    <cellStyle name="差 3 3 3" xfId="2886"/>
    <cellStyle name="差 3 4" xfId="2887"/>
    <cellStyle name="差_2008计算资料（8月5） 2 2" xfId="2888"/>
    <cellStyle name="差 3 5" xfId="2889"/>
    <cellStyle name="差 5" xfId="2890"/>
    <cellStyle name="差_2_2014省级收入及财力12.12（更新后） 3" xfId="2891"/>
    <cellStyle name="差_00省级(打印)" xfId="2892"/>
    <cellStyle name="差_00省级(打印) 2" xfId="2893"/>
    <cellStyle name="差_00省级(打印) 3" xfId="2894"/>
    <cellStyle name="差_00省级(打印) 4" xfId="2895"/>
    <cellStyle name="差_03昭通" xfId="2896"/>
    <cellStyle name="差_0502通海县" xfId="2897"/>
    <cellStyle name="差_Material reprot In Dec 3" xfId="2898"/>
    <cellStyle name="差_0502通海县 2" xfId="2899"/>
    <cellStyle name="差_Material reprot In Dec 3 2" xfId="2900"/>
    <cellStyle name="差_0502通海县 2 2" xfId="2901"/>
    <cellStyle name="差_Material reprot In Dec 4" xfId="2902"/>
    <cellStyle name="差_0502通海县 3" xfId="2903"/>
    <cellStyle name="差_Material reprot In Dec 5" xfId="2904"/>
    <cellStyle name="差_0502通海县 4" xfId="2905"/>
    <cellStyle name="差_2010省对市县转移支付测算表(10-21）_2014省级收入12.2（更新后） 3" xfId="2906"/>
    <cellStyle name="差_0605石屏县 2" xfId="2907"/>
    <cellStyle name="差_Book1_2016年结算与财力5.17 4" xfId="2908"/>
    <cellStyle name="差_0605石屏县 2 2" xfId="2909"/>
    <cellStyle name="差_0605石屏县 3" xfId="2910"/>
    <cellStyle name="差_21.2017年全省基金收入 2" xfId="2911"/>
    <cellStyle name="差_0605石屏县 4" xfId="2912"/>
    <cellStyle name="差_0605石屏县_2014省级收入12.2（更新后）" xfId="2913"/>
    <cellStyle name="差_行政公检法测算_民生政策最低支出需求_2014省级收入12.2（更新后） 3" xfId="2914"/>
    <cellStyle name="差_0605石屏县_2014省级收入12.2（更新后） 2" xfId="2915"/>
    <cellStyle name="差_0605石屏县_2014省级收入12.2（更新后） 3" xfId="2916"/>
    <cellStyle name="差_0605石屏县_财力性转移支付2010年预算参考数" xfId="2917"/>
    <cellStyle name="差_行政公检法测算_民生政策最低支出需求_财力性转移支付2010年预算参考数 3" xfId="2918"/>
    <cellStyle name="差_0605石屏县_财力性转移支付2010年预算参考数 2" xfId="2919"/>
    <cellStyle name="差_2008年支出核定 3" xfId="2920"/>
    <cellStyle name="差_0605石屏县_财力性转移支付2010年预算参考数 2 2" xfId="2921"/>
    <cellStyle name="差_行政公检法测算_民生政策最低支出需求_财力性转移支付2010年预算参考数 4" xfId="2922"/>
    <cellStyle name="差_0605石屏县_财力性转移支付2010年预算参考数 3" xfId="2923"/>
    <cellStyle name="差_2016省级收入1.3 2" xfId="2924"/>
    <cellStyle name="差_0605石屏县_财力性转移支付2010年预算参考数 4" xfId="2925"/>
    <cellStyle name="差_0605石屏县_省级财力12.12 2" xfId="2926"/>
    <cellStyle name="差_0605石屏县_省级财力12.12 3" xfId="2927"/>
    <cellStyle name="差_07临沂 2 2" xfId="2928"/>
    <cellStyle name="差_07临沂 4" xfId="2929"/>
    <cellStyle name="差_09黑龙江 4" xfId="2930"/>
    <cellStyle name="差_09黑龙江_2014省级收入12.2（更新后） 3" xfId="2931"/>
    <cellStyle name="差_09黑龙江_2014省级收入及财力12.12（更新后）" xfId="2932"/>
    <cellStyle name="差_09黑龙江_2014省级收入及财力12.12（更新后） 3" xfId="2933"/>
    <cellStyle name="差_2006年34青海_2014省级收入12.2（更新后） 3" xfId="2934"/>
    <cellStyle name="差_09黑龙江_财力性转移支付2010年预算参考数 2 2" xfId="2935"/>
    <cellStyle name="差_河南省----2009-05-21（补充数据）_基金汇总" xfId="2936"/>
    <cellStyle name="差_2012年省级平衡表" xfId="2937"/>
    <cellStyle name="差_09黑龙江_财力性转移支付2010年预算参考数 3" xfId="2938"/>
    <cellStyle name="差_09黑龙江_省级财力12.12" xfId="2939"/>
    <cellStyle name="差_1" xfId="2940"/>
    <cellStyle name="差_测算结果汇总_省级财力12.12" xfId="2941"/>
    <cellStyle name="差_34青海_2014省级收入12.2（更新后）" xfId="2942"/>
    <cellStyle name="差_1 2" xfId="2943"/>
    <cellStyle name="差_测算结果汇总_省级财力12.12 2" xfId="2944"/>
    <cellStyle name="差_34青海_2014省级收入12.2（更新后） 2" xfId="2945"/>
    <cellStyle name="差_1 2 2" xfId="2946"/>
    <cellStyle name="差_1_2014省级收入12.2（更新后） 3" xfId="2947"/>
    <cellStyle name="差_1_2014省级收入及财力12.12（更新后）" xfId="2948"/>
    <cellStyle name="差_1_2014省级收入及财力12.12（更新后） 2" xfId="2949"/>
    <cellStyle name="差_1_2014省级收入及财力12.12（更新后） 3" xfId="2950"/>
    <cellStyle name="差_1_财力性转移支付2010年预算参考数 2 2" xfId="2951"/>
    <cellStyle name="差_1_财力性转移支付2010年预算参考数 3" xfId="2952"/>
    <cellStyle name="差_国有资本经营预算（2011年报省人大）_基金汇总" xfId="2953"/>
    <cellStyle name="差_国有资本经营预算（2011年报省人大）" xfId="2954"/>
    <cellStyle name="差_附表_2014省级收入12.2（更新后） 2" xfId="2955"/>
    <cellStyle name="差_1_财力性转移支付2010年预算参考数 4" xfId="2956"/>
    <cellStyle name="差_1_省级财力12.12 2" xfId="2957"/>
    <cellStyle name="差_行政(燃修费)_县市旗测算-新科目（含人口规模效应）_2014省级收入及财力12.12（更新后）" xfId="2958"/>
    <cellStyle name="差_1_省级财力12.12 3" xfId="2959"/>
    <cellStyle name="差_2010年收入预测表（20091219)） 4" xfId="2960"/>
    <cellStyle name="差_1110洱源县 2 2" xfId="2961"/>
    <cellStyle name="差_1110洱源县_2014省级收入及财力12.12（更新后）" xfId="2962"/>
    <cellStyle name="差_1110洱源县_2014省级收入及财力12.12（更新后） 2" xfId="2963"/>
    <cellStyle name="差_1110洱源县_2014省级收入及财力12.12（更新后） 3" xfId="2964"/>
    <cellStyle name="差_分县成本差异系数_民生政策最低支出需求_2014省级收入及财力12.12（更新后） 3" xfId="2965"/>
    <cellStyle name="差_1110洱源县_财力性转移支付2010年预算参考数 2 2" xfId="2966"/>
    <cellStyle name="差_1110洱源县_财力性转移支付2010年预算参考数 3" xfId="2967"/>
    <cellStyle name="差_1110洱源县_财力性转移支付2010年预算参考数 4" xfId="2968"/>
    <cellStyle name="差_1110洱源县_省级财力12.12" xfId="2969"/>
    <cellStyle name="差_2006年22湖南_财力性转移支付2010年预算参考数 4" xfId="2970"/>
    <cellStyle name="差_1110洱源县_省级财力12.12 2" xfId="2971"/>
    <cellStyle name="差_2009年结算（最终）_支出汇总 2" xfId="2972"/>
    <cellStyle name="差_2007年中央财政与河南省财政年终决算结算单_收入汇总 2" xfId="2973"/>
    <cellStyle name="差_1110洱源县_省级财力12.12 3" xfId="2974"/>
    <cellStyle name="差_11大理" xfId="2975"/>
    <cellStyle name="差_11大理 2 2" xfId="2976"/>
    <cellStyle name="差_11大理_2014省级收入12.2（更新后）" xfId="2977"/>
    <cellStyle name="差_11大理_2014省级收入12.2（更新后） 2" xfId="2978"/>
    <cellStyle name="差_11大理_2014省级收入及财力12.12（更新后） 2" xfId="2979"/>
    <cellStyle name="差_11大理_2014省级收入及财力12.12（更新后） 3" xfId="2980"/>
    <cellStyle name="差_11大理_财力性转移支付2010年预算参考数" xfId="2981"/>
    <cellStyle name="差_11大理_财力性转移支付2010年预算参考数 2" xfId="2982"/>
    <cellStyle name="差_11大理_财力性转移支付2010年预算参考数 2 2" xfId="2983"/>
    <cellStyle name="差_行政公检法测算_不含人员经费系数_财力性转移支付2010年预算参考数 2 2" xfId="2984"/>
    <cellStyle name="差_11大理_财力性转移支付2010年预算参考数 3" xfId="2985"/>
    <cellStyle name="差_11大理_财力性转移支付2010年预算参考数 4" xfId="2986"/>
    <cellStyle name="差_国有资本经营预算（2011年报省人大） 2 2" xfId="2987"/>
    <cellStyle name="差_2010.10.30 2" xfId="2988"/>
    <cellStyle name="差_12滨州" xfId="2989"/>
    <cellStyle name="差_2006年22湖南_2014省级收入12.2（更新后）" xfId="2990"/>
    <cellStyle name="差_12滨州_2014省级收入及财力12.12（更新后）" xfId="2991"/>
    <cellStyle name="差_2006年22湖南_2014省级收入12.2（更新后） 2" xfId="2992"/>
    <cellStyle name="差_14安徽_财力性转移支付2010年预算参考数 3" xfId="2993"/>
    <cellStyle name="差_12滨州_2014省级收入及财力12.12（更新后） 2" xfId="2994"/>
    <cellStyle name="差_2006年22湖南_2014省级收入12.2（更新后） 3" xfId="2995"/>
    <cellStyle name="差_14安徽_财力性转移支付2010年预算参考数 4" xfId="2996"/>
    <cellStyle name="差_12滨州_2014省级收入及财力12.12（更新后） 3" xfId="2997"/>
    <cellStyle name="差_12滨州_财力性转移支付2010年预算参考数 2" xfId="2998"/>
    <cellStyle name="差_12滨州_财力性转移支付2010年预算参考数 2 2" xfId="2999"/>
    <cellStyle name="差_12滨州_财力性转移支付2010年预算参考数 4" xfId="3000"/>
    <cellStyle name="差_12滨州_省级财力12.12 2" xfId="3001"/>
    <cellStyle name="差_2009年省对市县转移支付测算表(9.27)_2014省级收入及财力12.12（更新后） 2" xfId="3002"/>
    <cellStyle name="差_12滨州_省级财力12.12 3" xfId="3003"/>
    <cellStyle name="差_Sheet1_省级支出" xfId="3004"/>
    <cellStyle name="差_14安徽_2014省级收入12.2（更新后）" xfId="3005"/>
    <cellStyle name="差_行政（人员） 4" xfId="3006"/>
    <cellStyle name="差_14安徽_2014省级收入及财力12.12（更新后）" xfId="3007"/>
    <cellStyle name="差_14安徽_2014省级收入及财力12.12（更新后） 2" xfId="3008"/>
    <cellStyle name="差_14安徽_财力性转移支付2010年预算参考数" xfId="3009"/>
    <cellStyle name="差_14安徽_财力性转移支付2010年预算参考数 2" xfId="3010"/>
    <cellStyle name="差_2009年结算（最终）_支出汇总 3" xfId="3011"/>
    <cellStyle name="差_2007年中央财政与河南省财政年终决算结算单_收入汇总 3" xfId="3012"/>
    <cellStyle name="差_14安徽_财力性转移支付2010年预算参考数 2 2" xfId="3013"/>
    <cellStyle name="差_14安徽_省级财力12.12" xfId="3014"/>
    <cellStyle name="差_成本差异系数（含人口规模）_财力性转移支付2010年预算参考数" xfId="3015"/>
    <cellStyle name="差_14安徽_省级财力12.12 2" xfId="3016"/>
    <cellStyle name="差_1604月报" xfId="3017"/>
    <cellStyle name="差_2" xfId="3018"/>
    <cellStyle name="差_2 2" xfId="3019"/>
    <cellStyle name="差_2 3" xfId="3020"/>
    <cellStyle name="差_2 4" xfId="3021"/>
    <cellStyle name="差_2.2017全省收入" xfId="3022"/>
    <cellStyle name="差_2_2014省级收入及财力12.12（更新后）" xfId="3023"/>
    <cellStyle name="差_2_财力性转移支付2010年预算参考数 2" xfId="3024"/>
    <cellStyle name="差_2_财力性转移支付2010年预算参考数 2 2" xfId="3025"/>
    <cellStyle name="差_行政公检法测算_县市旗测算-新科目（含人口规模效应）_财力性转移支付2010年预算参考数 2 2" xfId="3026"/>
    <cellStyle name="差_2_财力性转移支付2010年预算参考数 3" xfId="3027"/>
    <cellStyle name="差_2_财力性转移支付2010年预算参考数 4" xfId="3028"/>
    <cellStyle name="差_2_省级财力12.12" xfId="3029"/>
    <cellStyle name="差_2010年收入预测表（20091230)）_基金汇总" xfId="3030"/>
    <cellStyle name="差_2_省级财力12.12 2" xfId="3031"/>
    <cellStyle name="差_2_省级财力12.12 3" xfId="3032"/>
    <cellStyle name="差_20 2007年河南结算单" xfId="3033"/>
    <cellStyle name="差_2010年收入预测表（20091218)）_收入汇总" xfId="3034"/>
    <cellStyle name="差_20 2007年河南结算单 2" xfId="3035"/>
    <cellStyle name="差_2010年收入预测表（20091218)）_收入汇总 3" xfId="3036"/>
    <cellStyle name="差_20 2007年河南结算单 2 3" xfId="3037"/>
    <cellStyle name="差_20 2007年河南结算单 3" xfId="3038"/>
    <cellStyle name="差_20 2007年河南结算单 4" xfId="3039"/>
    <cellStyle name="差_20 2007年河南结算单 5" xfId="3040"/>
    <cellStyle name="差_Book1_基金汇总" xfId="3041"/>
    <cellStyle name="差_22湖南_2014省级收入12.2（更新后）" xfId="3042"/>
    <cellStyle name="差_20 2007年河南结算单_2013省级预算附表" xfId="3043"/>
    <cellStyle name="差_Book1_基金汇总 3" xfId="3044"/>
    <cellStyle name="差_22湖南_2014省级收入12.2（更新后） 3" xfId="3045"/>
    <cellStyle name="差_20 2007年河南结算单_2013省级预算附表 3" xfId="3046"/>
    <cellStyle name="差_20 2007年河南结算单_2014省级收入12.2（更新后）" xfId="3047"/>
    <cellStyle name="差_20 2007年河南结算单_2014省级收入12.2（更新后） 2" xfId="3048"/>
    <cellStyle name="差_20 2007年河南结算单_2014省级收入12.2（更新后） 3" xfId="3049"/>
    <cellStyle name="差_行政(燃修费)_不含人员经费系数_2014省级收入及财力12.12（更新后） 2" xfId="3050"/>
    <cellStyle name="差_20 2007年河南结算单_2014省级收入及财力12.12（更新后）" xfId="3051"/>
    <cellStyle name="差_20 2007年河南结算单_2017年预算草案（债务）" xfId="3052"/>
    <cellStyle name="差_20 2007年河南结算单_2017年预算草案（债务） 2" xfId="3053"/>
    <cellStyle name="差_20 2007年河南结算单_2017年预算草案（债务） 3" xfId="3054"/>
    <cellStyle name="差_20 2007年河南结算单_基金汇总" xfId="3055"/>
    <cellStyle name="差_20 2007年河南结算单_基金汇总 2" xfId="3056"/>
    <cellStyle name="差_20 2007年河南结算单_基金汇总 3" xfId="3057"/>
    <cellStyle name="差_行政(燃修费)_县市旗测算-新科目（含人口规模效应）_财力性转移支付2010年预算参考数 3" xfId="3058"/>
    <cellStyle name="差_2010省对市县转移支付测算表(10-21）" xfId="3059"/>
    <cellStyle name="差_20 2007年河南结算单_省级财力12.12" xfId="3060"/>
    <cellStyle name="差_2010省对市县转移支付测算表(10-21） 2" xfId="3061"/>
    <cellStyle name="差_20 2007年河南结算单_省级财力12.12 2" xfId="3062"/>
    <cellStyle name="差_2010省对市县转移支付测算表(10-21） 3" xfId="3063"/>
    <cellStyle name="差_20 2007年河南结算单_省级财力12.12 3" xfId="3064"/>
    <cellStyle name="差_20 2007年河南结算单_支出汇总" xfId="3065"/>
    <cellStyle name="差_20 2007年河南结算单_支出汇总 2" xfId="3066"/>
    <cellStyle name="差_国有资本经营预算（2011年报省人大）_2013省级预算附表" xfId="3067"/>
    <cellStyle name="差_20 2007年河南结算单_支出汇总 3" xfId="3068"/>
    <cellStyle name="差_2006年22湖南 2" xfId="3069"/>
    <cellStyle name="差_2006年22湖南 2 2" xfId="3070"/>
    <cellStyle name="差_行政公检法测算_县市旗测算-新科目（含人口规模效应）_2014省级收入及财力12.12（更新后）" xfId="3071"/>
    <cellStyle name="差_2006年34青海_省级财力12.12" xfId="3072"/>
    <cellStyle name="差_2006年22湖南 3" xfId="3073"/>
    <cellStyle name="差_2006年22湖南 4" xfId="3074"/>
    <cellStyle name="差_2008计算资料（8月11日终稿） 2" xfId="3075"/>
    <cellStyle name="差_2006年22湖南_2014省级收入及财力12.12（更新后）" xfId="3076"/>
    <cellStyle name="差_2010年全省供养人员 3" xfId="3077"/>
    <cellStyle name="差_2006年22湖南_财力性转移支付2010年预算参考数 2" xfId="3078"/>
    <cellStyle name="差_测算结果_财力性转移支付2010年预算参考数 4" xfId="3079"/>
    <cellStyle name="差_2006年22湖南_财力性转移支付2010年预算参考数 2 2" xfId="3080"/>
    <cellStyle name="差_2010年全省供养人员 4" xfId="3081"/>
    <cellStyle name="差_2006年22湖南_财力性转移支付2010年预算参考数 3" xfId="3082"/>
    <cellStyle name="差_2006年22湖南_省级财力12.12" xfId="3083"/>
    <cellStyle name="差_2007年中央财政与河南省财政年终决算结算单_2013省级预算附表 3" xfId="3084"/>
    <cellStyle name="差_2006年22湖南_省级财力12.12 2" xfId="3085"/>
    <cellStyle name="差_2006年22湖南_省级财力12.12 3" xfId="3086"/>
    <cellStyle name="差_2006年27重庆" xfId="3087"/>
    <cellStyle name="差_2006年27重庆 2" xfId="3088"/>
    <cellStyle name="差_2009年结算（最终）_支出汇总" xfId="3089"/>
    <cellStyle name="差_2007年中央财政与河南省财政年终决算结算单_收入汇总" xfId="3090"/>
    <cellStyle name="差_2006年27重庆 2 2" xfId="3091"/>
    <cellStyle name="差_2006年27重庆 3" xfId="3092"/>
    <cellStyle name="差_2006年27重庆 4" xfId="3093"/>
    <cellStyle name="差_2007年收支情况及2008年收支预计表(汇总表)_财力性转移支付2010年预算参考数 2" xfId="3094"/>
    <cellStyle name="差_2006年27重庆_2014省级收入12.2（更新后）" xfId="3095"/>
    <cellStyle name="差_2007年收支情况及2008年收支预计表(汇总表)_财力性转移支付2010年预算参考数 2 2" xfId="3096"/>
    <cellStyle name="差_2006年27重庆_2014省级收入12.2（更新后） 2" xfId="3097"/>
    <cellStyle name="差_2008年支出调整_财力性转移支付2010年预算参考数 2 2" xfId="3098"/>
    <cellStyle name="差_2006年27重庆_2014省级收入12.2（更新后） 3" xfId="3099"/>
    <cellStyle name="差_2006年27重庆_财力性转移支付2010年预算参考数" xfId="3100"/>
    <cellStyle name="差_2006年27重庆_财力性转移支付2010年预算参考数 2" xfId="3101"/>
    <cellStyle name="差_2006年27重庆_财力性转移支付2010年预算参考数 2 2" xfId="3102"/>
    <cellStyle name="差_2006年27重庆_财力性转移支付2010年预算参考数 3" xfId="3103"/>
    <cellStyle name="差_2006年27重庆_财力性转移支付2010年预算参考数 4" xfId="3104"/>
    <cellStyle name="差_27重庆 3" xfId="3105"/>
    <cellStyle name="差_2006年27重庆_省级财力12.12 3" xfId="3106"/>
    <cellStyle name="差_行政公检法测算_不含人员经费系数_省级财力12.12" xfId="3107"/>
    <cellStyle name="差_成本差异系数_财力性转移支付2010年预算参考数 3" xfId="3108"/>
    <cellStyle name="差_2006年28四川" xfId="3109"/>
    <cellStyle name="差_行政公检法测算_不含人员经费系数_省级财力12.12 2" xfId="3110"/>
    <cellStyle name="差_2006年28四川 2" xfId="3111"/>
    <cellStyle name="差_2006年28四川 2 2" xfId="3112"/>
    <cellStyle name="差_行政公检法测算_不含人员经费系数_省级财力12.12 3" xfId="3113"/>
    <cellStyle name="差_2006年28四川 3" xfId="3114"/>
    <cellStyle name="差_2006年28四川 4" xfId="3115"/>
    <cellStyle name="差_2006年28四川_2014省级收入12.2（更新后） 3" xfId="3116"/>
    <cellStyle name="差_2006年28四川_2014省级收入及财力12.12（更新后） 3" xfId="3117"/>
    <cellStyle name="差_2006年28四川_省级财力12.12" xfId="3118"/>
    <cellStyle name="差_2006年28四川_省级财力12.12 3" xfId="3119"/>
    <cellStyle name="差_2006年30云南" xfId="3120"/>
    <cellStyle name="差_2006年33甘肃" xfId="3121"/>
    <cellStyle name="差_2006年34青海" xfId="3122"/>
    <cellStyle name="差_2006年34青海 2" xfId="3123"/>
    <cellStyle name="差_2006年34青海 2 2" xfId="3124"/>
    <cellStyle name="差_2006年34青海 3" xfId="3125"/>
    <cellStyle name="差_2006年34青海 4" xfId="3126"/>
    <cellStyle name="差_20河南(财政部2010年县级基本财力测算数据)_2014省级收入及财力12.12（更新后） 2" xfId="3127"/>
    <cellStyle name="差_2006年34青海_2014省级收入12.2（更新后）" xfId="3128"/>
    <cellStyle name="差_行政(燃修费)_2014省级收入12.2（更新后）" xfId="3129"/>
    <cellStyle name="差_2006年34青海_2014省级收入12.2（更新后） 2" xfId="3130"/>
    <cellStyle name="差_2006年34青海_2014省级收入及财力12.12（更新后） 2" xfId="3131"/>
    <cellStyle name="差_成本差异系数_2014省级收入12.2（更新后）" xfId="3132"/>
    <cellStyle name="差_2009年结算（最终）" xfId="3133"/>
    <cellStyle name="差_2006年34青海_2014省级收入及财力12.12（更新后） 3" xfId="3134"/>
    <cellStyle name="差_2006年34青海_财力性转移支付2010年预算参考数" xfId="3135"/>
    <cellStyle name="差_行政（人员）_民生政策最低支出需求_2014省级收入12.2（更新后）" xfId="3136"/>
    <cellStyle name="差_2006年34青海_财力性转移支付2010年预算参考数 2" xfId="3137"/>
    <cellStyle name="差_2006年34青海_财力性转移支付2010年预算参考数 3" xfId="3138"/>
    <cellStyle name="差_2006年34青海_财力性转移支付2010年预算参考数 4" xfId="3139"/>
    <cellStyle name="差_行政公检法测算_县市旗测算-新科目（含人口规模效应）_2014省级收入及财力12.12（更新后） 2" xfId="3140"/>
    <cellStyle name="差_2006年34青海_省级财力12.12 2" xfId="3141"/>
    <cellStyle name="差_行政公检法测算_县市旗测算-新科目（含人口规模效应）_2014省级收入及财力12.12（更新后） 3" xfId="3142"/>
    <cellStyle name="差_2006年34青海_省级财力12.12 3" xfId="3143"/>
    <cellStyle name="差_2006年全省财力计算表（中央、决算） 2" xfId="3144"/>
    <cellStyle name="差_2006年全省财力计算表（中央、决算） 3" xfId="3145"/>
    <cellStyle name="差_2006年全省财力计算表（中央、决算） 4" xfId="3146"/>
    <cellStyle name="差_2006年水利统计指标统计表 2" xfId="3147"/>
    <cellStyle name="差_2006年水利统计指标统计表 3" xfId="3148"/>
    <cellStyle name="差_2006年水利统计指标统计表 4" xfId="3149"/>
    <cellStyle name="差_2006年水利统计指标统计表_2014省级收入及财力12.12（更新后）" xfId="3150"/>
    <cellStyle name="差_河南 缺口县区测算(地方填报白)_财力性转移支付2010年预算参考数 4" xfId="3151"/>
    <cellStyle name="差_2006年水利统计指标统计表_2014省级收入及财力12.12（更新后） 3" xfId="3152"/>
    <cellStyle name="差_2006年水利统计指标统计表_财力性转移支付2010年预算参考数" xfId="3153"/>
    <cellStyle name="差_2006年水利统计指标统计表_财力性转移支付2010年预算参考数 2" xfId="3154"/>
    <cellStyle name="差_2006年水利统计指标统计表_财力性转移支付2010年预算参考数 3" xfId="3155"/>
    <cellStyle name="差_2006年水利统计指标统计表_省级财力12.12 3" xfId="3156"/>
    <cellStyle name="差_2007结算与财力(6.2) 2" xfId="3157"/>
    <cellStyle name="差_2007结算与财力(6.2) 3" xfId="3158"/>
    <cellStyle name="差_分县成本差异系数_民生政策最低支出需求 2 2" xfId="3159"/>
    <cellStyle name="差_2007结算与财力(6.2) 4" xfId="3160"/>
    <cellStyle name="差_2007结算与财力(6.2)_支出汇总" xfId="3161"/>
    <cellStyle name="差_2007结算与财力(6.2)_支出汇总 2" xfId="3162"/>
    <cellStyle name="差_2007年结算已定项目对账单" xfId="3163"/>
    <cellStyle name="差_2007年结算已定项目对账单 2 2" xfId="3164"/>
    <cellStyle name="差_行政（人员）_民生政策最低支出需求 2 2" xfId="3165"/>
    <cellStyle name="差_2007年结算已定项目对账单 2 3" xfId="3166"/>
    <cellStyle name="差_2007年结算已定项目对账单_2013省级预算附表" xfId="3167"/>
    <cellStyle name="差_2007年结算已定项目对账单_2013省级预算附表 2" xfId="3168"/>
    <cellStyle name="差_Sheet1_2014省级收入12.2（更新后）" xfId="3169"/>
    <cellStyle name="差_2007年结算已定项目对账单_2013省级预算附表 3" xfId="3170"/>
    <cellStyle name="差_2007年结算已定项目对账单_2014省级收入及财力12.12（更新后） 2" xfId="3171"/>
    <cellStyle name="差_2007年结算已定项目对账单_2014省级收入及财力12.12（更新后） 3" xfId="3172"/>
    <cellStyle name="差_2009年省对市县转移支付测算表(9.27) 2" xfId="3173"/>
    <cellStyle name="差_2007年结算已定项目对账单_附表1-6" xfId="3174"/>
    <cellStyle name="差_2009年省对市县转移支付测算表(9.27) 2 2" xfId="3175"/>
    <cellStyle name="差_2007年结算已定项目对账单_附表1-6 2" xfId="3176"/>
    <cellStyle name="差_2007年结算已定项目对账单_附表1-6 3" xfId="3177"/>
    <cellStyle name="差_2007年结算已定项目对账单_基金汇总" xfId="3178"/>
    <cellStyle name="差_2007年结算已定项目对账单_基金汇总 3" xfId="3179"/>
    <cellStyle name="差_2007年结算已定项目对账单_收入汇总" xfId="3180"/>
    <cellStyle name="差_28四川_2014省级收入及财力12.12（更新后） 3" xfId="3181"/>
    <cellStyle name="差_2011年预算表格2010.12.9_2014省级收入及财力12.12（更新后） 3" xfId="3182"/>
    <cellStyle name="差_2007年结算已定项目对账单_收入汇总 2" xfId="3183"/>
    <cellStyle name="差_2007年结算已定项目对账单_收入汇总 3" xfId="3184"/>
    <cellStyle name="差_Xl0000071 2 2" xfId="3185"/>
    <cellStyle name="差_2016年预算表格（公式）" xfId="3186"/>
    <cellStyle name="差_2007年结算已定项目对账单_支出汇总" xfId="3187"/>
    <cellStyle name="差_2016年预算表格（公式） 2" xfId="3188"/>
    <cellStyle name="差_2007年结算已定项目对账单_支出汇总 2" xfId="3189"/>
    <cellStyle name="差_2007年收支情况及2008年收支预计表(汇总表) 4" xfId="3190"/>
    <cellStyle name="差_2007年收支情况及2008年收支预计表(汇总表)_2014省级收入12.2（更新后）" xfId="3191"/>
    <cellStyle name="差_2007年收支情况及2008年收支预计表(汇总表)_2014省级收入12.2（更新后） 2" xfId="3192"/>
    <cellStyle name="差_34青海_1_2014省级收入及财力12.12（更新后） 2" xfId="3193"/>
    <cellStyle name="差_2007年收支情况及2008年收支预计表(汇总表)_财力性转移支付2010年预算参考数" xfId="3194"/>
    <cellStyle name="差_分县成本差异系数 2 2" xfId="3195"/>
    <cellStyle name="差_2007年收支情况及2008年收支预计表(汇总表)_财力性转移支付2010年预算参考数 3" xfId="3196"/>
    <cellStyle name="差_2007年收支情况及2008年收支预计表(汇总表)_财力性转移支付2010年预算参考数 4" xfId="3197"/>
    <cellStyle name="差_2007年收支情况及2008年收支预计表(汇总表)_省级财力12.12" xfId="3198"/>
    <cellStyle name="差_2007年收支情况及2008年收支预计表(汇总表)_省级财力12.12 2" xfId="3199"/>
    <cellStyle name="差_分县成本差异系数_不含人员经费系数_省级财力12.12" xfId="3200"/>
    <cellStyle name="差_2007年收支情况及2008年收支预计表(汇总表)_省级财力12.12 3" xfId="3201"/>
    <cellStyle name="差_2007年一般预算支出剔除" xfId="3202"/>
    <cellStyle name="差_2010年收入预测表（20091219)）_基金汇总" xfId="3203"/>
    <cellStyle name="差_2007年一般预算支出剔除 2" xfId="3204"/>
    <cellStyle name="差_2010年收入预测表（20091219)）_基金汇总 2" xfId="3205"/>
    <cellStyle name="差_2007年一般预算支出剔除 2 2" xfId="3206"/>
    <cellStyle name="差_成本差异系数（含人口规模）_2014省级收入及财力12.12（更新后）" xfId="3207"/>
    <cellStyle name="差_2007年一般预算支出剔除 3" xfId="3208"/>
    <cellStyle name="差_2007年一般预算支出剔除_2014省级收入12.2（更新后）" xfId="3209"/>
    <cellStyle name="差_2007年一般预算支出剔除_2014省级收入12.2（更新后） 2" xfId="3210"/>
    <cellStyle name="差_行政公检法测算_民生政策最低支出需求_财力性转移支付2010年预算参考数" xfId="3211"/>
    <cellStyle name="差_2007年一般预算支出剔除_2014省级收入12.2（更新后） 3" xfId="3212"/>
    <cellStyle name="差_2007年一般预算支出剔除_2014省级收入及财力12.12（更新后） 2" xfId="3213"/>
    <cellStyle name="差_2007年一般预算支出剔除_财力性转移支付2010年预算参考数" xfId="3214"/>
    <cellStyle name="差_2007年一般预算支出剔除_财力性转移支付2010年预算参考数 2" xfId="3215"/>
    <cellStyle name="差_2007年一般预算支出剔除_省级财力12.12" xfId="3216"/>
    <cellStyle name="差_测算结果汇总_省级财力12.12 3" xfId="3217"/>
    <cellStyle name="差_34青海_2014省级收入12.2（更新后） 3" xfId="3218"/>
    <cellStyle name="差_2007年中央财政与河南省财政年终决算结算单 2" xfId="3219"/>
    <cellStyle name="差_2007年中央财政与河南省财政年终决算结算单 2 2" xfId="3220"/>
    <cellStyle name="差_Book2_省级财力12.12 2" xfId="3221"/>
    <cellStyle name="差_2007年中央财政与河南省财政年终决算结算单 3" xfId="3222"/>
    <cellStyle name="差_Book2_省级财力12.12 3" xfId="3223"/>
    <cellStyle name="差_2007年中央财政与河南省财政年终决算结算单 4" xfId="3224"/>
    <cellStyle name="差_2007年中央财政与河南省财政年终决算结算单 5" xfId="3225"/>
    <cellStyle name="差_2007年中央财政与河南省财政年终决算结算单_2013省级预算附表" xfId="3226"/>
    <cellStyle name="差_2007年中央财政与河南省财政年终决算结算单_2014省级收入12.2（更新后） 3" xfId="3227"/>
    <cellStyle name="差_2007年中央财政与河南省财政年终决算结算单_2017年预算草案（债务） 2" xfId="3228"/>
    <cellStyle name="差_国有资本经营预算（2011年报省人大）_2017年预算草案（债务） 2" xfId="3229"/>
    <cellStyle name="差_2007年中央财政与河南省财政年终决算结算单_2017年预算草案（债务） 3" xfId="3230"/>
    <cellStyle name="差_2007年中央财政与河南省财政年终决算结算单_附表1-6 2" xfId="3231"/>
    <cellStyle name="差_2007年中央财政与河南省财政年终决算结算单_附表1-6 3" xfId="3232"/>
    <cellStyle name="差_2007年中央财政与河南省财政年终决算结算单_基金汇总 2" xfId="3233"/>
    <cellStyle name="差_2007年中央财政与河南省财政年终决算结算单_省级财力12.12 2" xfId="3234"/>
    <cellStyle name="差_2007年中央财政与河南省财政年终决算结算单_省级财力12.12 3" xfId="3235"/>
    <cellStyle name="差_2007年中央财政与河南省财政年终决算结算单_支出汇总" xfId="3236"/>
    <cellStyle name="差_2007年中央财政与河南省财政年终决算结算单_支出汇总 2" xfId="3237"/>
    <cellStyle name="差_2007年中央财政与河南省财政年终决算结算单_支出汇总 3" xfId="3238"/>
    <cellStyle name="差_2007一般预算支出口径剔除表 3" xfId="3239"/>
    <cellStyle name="差_分县成本差异系数_财力性转移支付2010年预算参考数" xfId="3240"/>
    <cellStyle name="差_2007一般预算支出口径剔除表 4" xfId="3241"/>
    <cellStyle name="差_2007一般预算支出口径剔除表_2014省级收入12.2（更新后） 2" xfId="3242"/>
    <cellStyle name="差_2007一般预算支出口径剔除表_2014省级收入12.2（更新后） 3" xfId="3243"/>
    <cellStyle name="差_2007一般预算支出口径剔除表_2014省级收入及财力12.12（更新后） 3" xfId="3244"/>
    <cellStyle name="差_2007一般预算支出口径剔除表_财力性转移支付2010年预算参考数" xfId="3245"/>
    <cellStyle name="差_河南 缺口县区测算(地方填报)_财力性转移支付2010年预算参考数" xfId="3246"/>
    <cellStyle name="差_2007一般预算支出口径剔除表_省级财力12.12" xfId="3247"/>
    <cellStyle name="差_2008计算资料（8月11日终稿） 3" xfId="3248"/>
    <cellStyle name="差_2008计算资料（8月11日终稿） 4" xfId="3249"/>
    <cellStyle name="差_2008计算资料（8月5） 4" xfId="3250"/>
    <cellStyle name="差_附表 2 2" xfId="3251"/>
    <cellStyle name="差_2008结算与财力(最终)" xfId="3252"/>
    <cellStyle name="差_2008结算与财力(最终) 2" xfId="3253"/>
    <cellStyle name="差_2008结算与财力(最终) 3" xfId="3254"/>
    <cellStyle name="差_2008结算与财力(最终) 4" xfId="3255"/>
    <cellStyle name="差_2008年财政收支预算草案(1.4) 2 2" xfId="3256"/>
    <cellStyle name="差_2008年财政收支预算草案(1.4) 2 2 2" xfId="3257"/>
    <cellStyle name="差_2008年财政收支预算草案(1.4)_2017年预算草案（债务）" xfId="3258"/>
    <cellStyle name="差_2011年预算表格2010.12.9 2 3" xfId="3259"/>
    <cellStyle name="差_2008年财政收支预算草案(1.4)_2017年预算草案（债务） 2" xfId="3260"/>
    <cellStyle name="差_2008年财政收支预算草案(1.4)_2017年预算草案（债务） 2 2" xfId="3261"/>
    <cellStyle name="差_2012-2013年经常性收入预测（1.1新口径）" xfId="3262"/>
    <cellStyle name="差_2008年财政收支预算草案(1.4)_2017年预算草案（债务） 3" xfId="3263"/>
    <cellStyle name="差_2008年财政收支预算草案(1.4)_收入汇总" xfId="3264"/>
    <cellStyle name="差_2008年财政收支预算草案(1.4)_收入汇总 2" xfId="3265"/>
    <cellStyle name="差_2008年财政收支预算草案(1.4)_收入汇总 3" xfId="3266"/>
    <cellStyle name="差_2008年财政收支预算草案(1.4)_支出汇总" xfId="3267"/>
    <cellStyle name="差_2008年财政收支预算草案(1.4)_支出汇总 2" xfId="3268"/>
    <cellStyle name="差_Book1_2012-2013年经常性收入预测（1.1新口径） 2" xfId="3269"/>
    <cellStyle name="差_2008年财政收支预算草案(1.4)_支出汇总 3" xfId="3270"/>
    <cellStyle name="差_2008年全省汇总收支计算表" xfId="3271"/>
    <cellStyle name="差_2008年全省汇总收支计算表_2014省级收入12.2（更新后） 2" xfId="3272"/>
    <cellStyle name="差_2008年全省汇总收支计算表_2014省级收入12.2（更新后） 3" xfId="3273"/>
    <cellStyle name="差_2008年全省汇总收支计算表_2014省级收入及财力12.12（更新后） 3" xfId="3274"/>
    <cellStyle name="差_34青海 2 2" xfId="3275"/>
    <cellStyle name="差_2008年全省汇总收支计算表_财力性转移支付2010年预算参考数 2" xfId="3276"/>
    <cellStyle name="差_2008年全省汇总收支计算表_财力性转移支付2010年预算参考数 2 2" xfId="3277"/>
    <cellStyle name="差_2008年全省汇总收支计算表_财力性转移支付2010年预算参考数 3" xfId="3278"/>
    <cellStyle name="差_2008年全省汇总收支计算表_财力性转移支付2010年预算参考数 4" xfId="3279"/>
    <cellStyle name="差_2008年全省汇总收支计算表_省级财力12.12" xfId="3280"/>
    <cellStyle name="差_2008年全省汇总收支计算表_省级财力12.12 2" xfId="3281"/>
    <cellStyle name="差_2008年全省人员信息 2 2" xfId="3282"/>
    <cellStyle name="差_2008年一般预算支出预计 2" xfId="3283"/>
    <cellStyle name="差_2008年一般预算支出预计 2 2" xfId="3284"/>
    <cellStyle name="差_2008年一般预算支出预计 3" xfId="3285"/>
    <cellStyle name="差_2008年一般预算支出预计 4" xfId="3286"/>
    <cellStyle name="差_2008年预计支出与2007年对比" xfId="3287"/>
    <cellStyle name="差_Book1_2012-2013年经常性收入预测（1.1新口径） 3" xfId="3288"/>
    <cellStyle name="差_2008年预计支出与2007年对比 2" xfId="3289"/>
    <cellStyle name="差_2008年预计支出与2007年对比 3" xfId="3290"/>
    <cellStyle name="差_2008年预计支出与2007年对比 4" xfId="3291"/>
    <cellStyle name="差_2008年支出核定" xfId="3292"/>
    <cellStyle name="差_Xl0000068 2 3" xfId="3293"/>
    <cellStyle name="差_2008年支出核定 2" xfId="3294"/>
    <cellStyle name="差_2008年支出核定 2 2" xfId="3295"/>
    <cellStyle name="差_2008年支出调整" xfId="3296"/>
    <cellStyle name="差_2008年支出调整 2" xfId="3297"/>
    <cellStyle name="差_2008年支出调整 2 2" xfId="3298"/>
    <cellStyle name="差_2008年支出调整 3" xfId="3299"/>
    <cellStyle name="差_2008年支出调整 4" xfId="3300"/>
    <cellStyle name="差_2008年支出调整_2014省级收入及财力12.12（更新后）" xfId="3301"/>
    <cellStyle name="差_Book1_财力性转移支付2010年预算参考数 4" xfId="3302"/>
    <cellStyle name="差_20111127汇报附表（8张）" xfId="3303"/>
    <cellStyle name="差_2008年支出调整_2014省级收入及财力12.12（更新后） 3" xfId="3304"/>
    <cellStyle name="差_行政(燃修费)_财力性转移支付2010年预算参考数 4" xfId="3305"/>
    <cellStyle name="差_2008年支出调整_财力性转移支付2010年预算参考数" xfId="3306"/>
    <cellStyle name="差_2008年支出调整_财力性转移支付2010年预算参考数 2" xfId="3307"/>
    <cellStyle name="差_2008年支出调整_财力性转移支付2010年预算参考数 3" xfId="3308"/>
    <cellStyle name="差_2008年支出调整_财力性转移支付2010年预算参考数 4" xfId="3309"/>
    <cellStyle name="差_2008年支出调整_省级财力12.12" xfId="3310"/>
    <cellStyle name="差_2008年支出调整_省级财力12.12 2" xfId="3311"/>
    <cellStyle name="差_2008年支出调整_省级财力12.12 3" xfId="3312"/>
    <cellStyle name="差_2009年财力测算情况11.19_基金汇总" xfId="3313"/>
    <cellStyle name="差_2009年财力测算情况11.19_基金汇总 2" xfId="3314"/>
    <cellStyle name="差_20161017---核定基数定表 2" xfId="3315"/>
    <cellStyle name="差_2009年财力测算情况11.19_基金汇总 3" xfId="3316"/>
    <cellStyle name="差_2009年财力测算情况11.19_收入汇总 3" xfId="3317"/>
    <cellStyle name="差_2009年财力测算情况11.19_支出汇总" xfId="3318"/>
    <cellStyle name="差_行政(燃修费)_民生政策最低支出需求_财力性转移支付2010年预算参考数 3" xfId="3319"/>
    <cellStyle name="差_2009年财力测算情况11.19_支出汇总 2" xfId="3320"/>
    <cellStyle name="差_行政(燃修费)_民生政策最低支出需求_财力性转移支付2010年预算参考数 4" xfId="3321"/>
    <cellStyle name="差_复件 复件 2010年预算表格－2010-03-26-（含表间 公式） 2" xfId="3322"/>
    <cellStyle name="差_2009年财力测算情况11.19_支出汇总 3" xfId="3323"/>
    <cellStyle name="差_河南 缺口县区测算(地方填报白)_2014省级收入12.2（更新后）" xfId="3324"/>
    <cellStyle name="差_成本差异系数_2014省级收入12.2（更新后） 2" xfId="3325"/>
    <cellStyle name="差_2009年结算（最终） 2" xfId="3326"/>
    <cellStyle name="差_成本差异系数_2014省级收入12.2（更新后） 3" xfId="3327"/>
    <cellStyle name="差_2009年结算（最终） 3" xfId="3328"/>
    <cellStyle name="差_2009年结算（最终） 4" xfId="3329"/>
    <cellStyle name="差_2009年结算（最终）_收入汇总" xfId="3330"/>
    <cellStyle name="差_2009年省对市县转移支付测算表(9.27) 3" xfId="3331"/>
    <cellStyle name="差_2009年省对市县转移支付测算表(9.27) 4" xfId="3332"/>
    <cellStyle name="差_2009年省对市县转移支付测算表(9.27)_2014省级收入及财力12.12（更新后） 3" xfId="3333"/>
    <cellStyle name="差_2009年省对市县转移支付测算表(9.27)_省级财力12.12 2" xfId="3334"/>
    <cellStyle name="差_2009年省对市县转移支付测算表(9.27)_省级财力12.12 3" xfId="3335"/>
    <cellStyle name="差_28四川_2014省级收入及财力12.12（更新后）" xfId="3336"/>
    <cellStyle name="差_2011年预算表格2010.12.9_2014省级收入及财力12.12（更新后）" xfId="3337"/>
    <cellStyle name="差_2009年省与市县结算（最终） 3" xfId="3338"/>
    <cellStyle name="差_2009年省与市县结算（最终） 4" xfId="3339"/>
    <cellStyle name="差_2009全省决算表（批复后）" xfId="3340"/>
    <cellStyle name="差_2009全省决算表（批复后） 2" xfId="3341"/>
    <cellStyle name="差_Book1_收入汇总 2" xfId="3342"/>
    <cellStyle name="差_2009全省决算表（批复后） 3" xfId="3343"/>
    <cellStyle name="差_行政公检法测算_县市旗测算-新科目（含人口规模效应）_财力性转移支付2010年预算参考数 2" xfId="3344"/>
    <cellStyle name="差_Book1_收入汇总 3" xfId="3345"/>
    <cellStyle name="差_2009全省决算表（批复后） 4" xfId="3346"/>
    <cellStyle name="差_国有资本经营预算（2011年报省人大）_基金汇总 2" xfId="3347"/>
    <cellStyle name="差_国有资本经营预算（2011年报省人大） 2" xfId="3348"/>
    <cellStyle name="差_2010.10.30" xfId="3349"/>
    <cellStyle name="差_国有资本经营预算（2011年报省人大） 2 3" xfId="3350"/>
    <cellStyle name="差_2010年收入预测表（20091230)） 2" xfId="3351"/>
    <cellStyle name="差_2010.10.30 3" xfId="3352"/>
    <cellStyle name="差_行政(燃修费)_2014省级收入及财力12.12（更新后） 3" xfId="3353"/>
    <cellStyle name="差_2010年全省供养人员" xfId="3354"/>
    <cellStyle name="差_2010年全省供养人员 2" xfId="3355"/>
    <cellStyle name="差_2010年全省供养人员 2 2" xfId="3356"/>
    <cellStyle name="差_2010年收入预测表（20091218)）_基金汇总" xfId="3357"/>
    <cellStyle name="差_2010年收入预测表（20091218)）_基金汇总 3" xfId="3358"/>
    <cellStyle name="差_2010年收入预测表（20091219)）" xfId="3359"/>
    <cellStyle name="差_2010年收入预测表（20091219)） 3" xfId="3360"/>
    <cellStyle name="差_2010年收入预测表（20091219)）_基金汇总 3" xfId="3361"/>
    <cellStyle name="差_2010年收入预测表（20091219)）_收入汇总" xfId="3362"/>
    <cellStyle name="差_2010年收入预测表（20091219)）_收入汇总 2" xfId="3363"/>
    <cellStyle name="差_2010年收入预测表（20091219)）_收入汇总 3" xfId="3364"/>
    <cellStyle name="差_2010年收入预测表（20091219)）_支出汇总" xfId="3365"/>
    <cellStyle name="差_2010年收入预测表（20091219)）_支出汇总 3" xfId="3366"/>
    <cellStyle name="差_2010年收入预测表（20091230)）" xfId="3367"/>
    <cellStyle name="差_2010年收入预测表（20091230)） 2 2" xfId="3368"/>
    <cellStyle name="差_行政公检法测算_民生政策最低支出需求_省级财力12.12 3" xfId="3369"/>
    <cellStyle name="差_2010年收入预测表（20091230)）_基金汇总 2" xfId="3370"/>
    <cellStyle name="差_2010年收入预测表（20091230)）_基金汇总 3" xfId="3371"/>
    <cellStyle name="差_2010年收入预测表（20091230)）_收入汇总" xfId="3372"/>
    <cellStyle name="差_分县成本差异系数_不含人员经费系数_2014省级收入及财力12.12（更新后）" xfId="3373"/>
    <cellStyle name="差_2010年收入预测表（20091230)）_收入汇总 3" xfId="3374"/>
    <cellStyle name="差_2010年收入预测表（20091230)）_支出汇总" xfId="3375"/>
    <cellStyle name="差_2010年收入预测表（20091230)）_支出汇总 2" xfId="3376"/>
    <cellStyle name="差_2010年收入预测表（20091230)）_支出汇总 3" xfId="3377"/>
    <cellStyle name="差_2010省对市县转移支付测算表(10-21） 4" xfId="3378"/>
    <cellStyle name="差_2010省对市县转移支付测算表(10-21）_2014省级收入12.2（更新后）" xfId="3379"/>
    <cellStyle name="差_分县成本差异系数_民生政策最低支出需求_财力性转移支付2010年预算参考数 4" xfId="3380"/>
    <cellStyle name="差_分析缺口率_2014省级收入及财力12.12（更新后）" xfId="3381"/>
    <cellStyle name="差_2010省对市县转移支付测算表(10-21）_2014省级收入12.2（更新后） 2" xfId="3382"/>
    <cellStyle name="差_2010省对市县转移支付测算表(10-21）_2014省级收入及财力12.12（更新后）" xfId="3383"/>
    <cellStyle name="差_2010省对市县转移支付测算表(10-21）_2014省级收入及财力12.12（更新后） 2" xfId="3384"/>
    <cellStyle name="差_2010省对市县转移支付测算表(10-21）_2014省级收入及财力12.12（更新后） 3" xfId="3385"/>
    <cellStyle name="差_行政(燃修费)_民生政策最低支出需求_省级财力12.12 3" xfId="3386"/>
    <cellStyle name="差_财政供养人员_2014省级收入及财力12.12（更新后） 2" xfId="3387"/>
    <cellStyle name="差_2010省对市县转移支付测算表(10-21）_省级财力12.12 2" xfId="3388"/>
    <cellStyle name="差_财政供养人员_2014省级收入及财力12.12（更新后） 3" xfId="3389"/>
    <cellStyle name="差_2010省对市县转移支付测算表(10-21）_省级财力12.12 3" xfId="3390"/>
    <cellStyle name="差_2010省级行政性收费专项收入批复_基金汇总" xfId="3391"/>
    <cellStyle name="差_2010省级行政性收费专项收入批复_基金汇总 2" xfId="3392"/>
    <cellStyle name="差_财政厅编制用表（2011年报省人大）_2017年预算草案（债务）" xfId="3393"/>
    <cellStyle name="差_2010省级行政性收费专项收入批复_支出汇总" xfId="3394"/>
    <cellStyle name="差_财政厅编制用表（2011年报省人大）_2017年预算草案（债务） 2" xfId="3395"/>
    <cellStyle name="差_2010省级行政性收费专项收入批复_支出汇总 2" xfId="3396"/>
    <cellStyle name="差_财政厅编制用表（2011年报省人大）_2017年预算草案（债务） 3" xfId="3397"/>
    <cellStyle name="差_2010省级行政性收费专项收入批复_支出汇总 3" xfId="3398"/>
    <cellStyle name="差_20111127汇报附表（8张）_基金汇总 3" xfId="3399"/>
    <cellStyle name="差_财政供养人员 3" xfId="3400"/>
    <cellStyle name="差_20111127汇报附表（8张）_收入汇总" xfId="3401"/>
    <cellStyle name="差_20111127汇报附表（8张）_收入汇总 2" xfId="3402"/>
    <cellStyle name="差_财政厅编制用表（2011年报省人大）_2014省级收入及财力12.12（更新后） 2" xfId="3403"/>
    <cellStyle name="差_20111127汇报附表（8张）_收入汇总 3" xfId="3404"/>
    <cellStyle name="差_分析缺口率_省级财力12.12" xfId="3405"/>
    <cellStyle name="差_Material reprot In Dec (3)" xfId="3406"/>
    <cellStyle name="差_Book1_2016年结算与财力5.17 2" xfId="3407"/>
    <cellStyle name="差_20111127汇报附表（8张）_支出汇总" xfId="3408"/>
    <cellStyle name="差_分析缺口率_省级财力12.12 2" xfId="3409"/>
    <cellStyle name="差_Material reprot In Dec (3) 2" xfId="3410"/>
    <cellStyle name="差_Book1_2016年结算与财力5.17 2 2" xfId="3411"/>
    <cellStyle name="差_20111127汇报附表（8张）_支出汇总 2" xfId="3412"/>
    <cellStyle name="差_分析缺口率_省级财力12.12 3" xfId="3413"/>
    <cellStyle name="差_Material reprot In Dec (3) 3" xfId="3414"/>
    <cellStyle name="差_20111127汇报附表（8张）_支出汇总 3" xfId="3415"/>
    <cellStyle name="差_2011年全省及省级预计12-31" xfId="3416"/>
    <cellStyle name="差_2011年全省及省级预计12-31 2" xfId="3417"/>
    <cellStyle name="差_2011年全省及省级预计2011-12-12" xfId="3418"/>
    <cellStyle name="差_2011年全省及省级预计2011-12-12_基金汇总" xfId="3419"/>
    <cellStyle name="差_2011年全省及省级预计2011-12-12_基金汇总 2" xfId="3420"/>
    <cellStyle name="差_成本差异系数" xfId="3421"/>
    <cellStyle name="差_2011年全省及省级预计2011-12-12_基金汇总 3" xfId="3422"/>
    <cellStyle name="差_2011年全省及省级预计2011-12-12_收入汇总 3" xfId="3423"/>
    <cellStyle name="差_2011年全省及省级预计2011-12-12_支出汇总" xfId="3424"/>
    <cellStyle name="差_2011年全省及省级预计2011-12-12_支出汇总 2" xfId="3425"/>
    <cellStyle name="差_2011年全省及省级预计2011-12-12_支出汇总 3" xfId="3426"/>
    <cellStyle name="差_复件 2012年地方财政公共预算分级平衡情况表 4" xfId="3427"/>
    <cellStyle name="差_28四川 3" xfId="3428"/>
    <cellStyle name="差_2011年预算表格2010.12.9 3" xfId="3429"/>
    <cellStyle name="差_30云南_1_2014省级收入12.2（更新后）" xfId="3430"/>
    <cellStyle name="差_28四川 4" xfId="3431"/>
    <cellStyle name="差_2011年预算表格2010.12.9 4" xfId="3432"/>
    <cellStyle name="差_2011年预算表格2010.12.9 5" xfId="3433"/>
    <cellStyle name="差_2011年预算表格2010.12.9_2013省级预算附表" xfId="3434"/>
    <cellStyle name="差_2011年预算表格2010.12.9_2013省级预算附表 3" xfId="3435"/>
    <cellStyle name="差_28四川_2014省级收入12.2（更新后） 2" xfId="3436"/>
    <cellStyle name="差_2011年预算表格2010.12.9_2014省级收入12.2（更新后） 2" xfId="3437"/>
    <cellStyle name="差_电力公司增值税划转 2" xfId="3438"/>
    <cellStyle name="差_28四川_2014省级收入12.2（更新后） 3" xfId="3439"/>
    <cellStyle name="差_2011年预算表格2010.12.9_2014省级收入12.2（更新后） 3" xfId="3440"/>
    <cellStyle name="差_28四川_2014省级收入及财力12.12（更新后） 2" xfId="3441"/>
    <cellStyle name="差_2011年预算表格2010.12.9_2014省级收入及财力12.12（更新后） 2" xfId="3442"/>
    <cellStyle name="差_2011年预算表格2010.12.9_2017年预算草案（债务）" xfId="3443"/>
    <cellStyle name="差_2011年预算表格2010.12.9_2017年预算草案（债务） 2" xfId="3444"/>
    <cellStyle name="差_2011年预算表格2010.12.9_2017年预算草案（债务） 3" xfId="3445"/>
    <cellStyle name="差_2011年预算表格2010.12.9_附表1-6 3" xfId="3446"/>
    <cellStyle name="差_2011年预算表格2010.12.9_基金汇总" xfId="3447"/>
    <cellStyle name="差_2011年预算表格2010.12.9_基金汇总 2" xfId="3448"/>
    <cellStyle name="差_2011年预算表格2010.12.9_基金汇总 3" xfId="3449"/>
    <cellStyle name="差_2011年预算表格2010.12.9_收入汇总" xfId="3450"/>
    <cellStyle name="差_分县成本差异系数_不含人员经费系数" xfId="3451"/>
    <cellStyle name="差_2011年预算表格2010.12.9_收入汇总 2" xfId="3452"/>
    <cellStyle name="差_2011年预算表格2010.12.9_收入汇总 3" xfId="3453"/>
    <cellStyle name="差_2011年预算表格2010.12.9_支出汇总 2" xfId="3454"/>
    <cellStyle name="差_2011年预算大表11-26" xfId="3455"/>
    <cellStyle name="差_2011年预算大表11-26 2 2" xfId="3456"/>
    <cellStyle name="差_2011年预算大表11-26 2 2 2" xfId="3457"/>
    <cellStyle name="差_2011年预算大表11-26 3 2" xfId="3458"/>
    <cellStyle name="差_行政公检法测算_财力性转移支付2010年预算参考数" xfId="3459"/>
    <cellStyle name="差_2011年预算大表11-26_2017年预算草案（债务）" xfId="3460"/>
    <cellStyle name="差_行政公检法测算_财力性转移支付2010年预算参考数 2" xfId="3461"/>
    <cellStyle name="差_国有资本经营预算（2011年报省人大）_2014省级收入12.2（更新后）" xfId="3462"/>
    <cellStyle name="差_2011年预算大表11-26_2017年预算草案（债务） 2" xfId="3463"/>
    <cellStyle name="差_2011年预算大表11-26_基金汇总 2" xfId="3464"/>
    <cellStyle name="差_2011年预算大表11-26_基金汇总 3" xfId="3465"/>
    <cellStyle name="差_2011年预算大表11-26_收入汇总" xfId="3466"/>
    <cellStyle name="差_2011年预算大表11-26_收入汇总 2 2" xfId="3467"/>
    <cellStyle name="差_2011年预算大表11-26_支出汇总 2 2" xfId="3468"/>
    <cellStyle name="差_2011年预算大表11-26_支出汇总 3" xfId="3469"/>
    <cellStyle name="差_2012-2013年经常性收入预测（1.1新口径） 2" xfId="3470"/>
    <cellStyle name="差_测算总表 3" xfId="3471"/>
    <cellStyle name="差_2012-2013年经常性收入预测（1.1新口径） 2 2" xfId="3472"/>
    <cellStyle name="差_2012-2013年经常性收入预测（1.1新口径） 3" xfId="3473"/>
    <cellStyle name="差_2012-2013年经常性收入预测（1.1新口径） 4" xfId="3474"/>
    <cellStyle name="差_Material reprot In Dec 6" xfId="3475"/>
    <cellStyle name="差_2012年国有资本经营预算收支总表 2" xfId="3476"/>
    <cellStyle name="差_2012年结算与财力5.3" xfId="3477"/>
    <cellStyle name="差_2012年结算与财力5.3 2" xfId="3478"/>
    <cellStyle name="差_行政(燃修费)_不含人员经费系数_2014省级收入及财力12.12（更新后） 3" xfId="3479"/>
    <cellStyle name="差_2012年结算与财力5.3 2 2" xfId="3480"/>
    <cellStyle name="差_2012年结算与财力5.3 3" xfId="3481"/>
    <cellStyle name="差_2012年结算与财力5.3 4" xfId="3482"/>
    <cellStyle name="差_22湖南_2014省级收入及财力12.12（更新后） 3" xfId="3483"/>
    <cellStyle name="差_2012年结余使用 3" xfId="3484"/>
    <cellStyle name="差_2012年结余使用 4" xfId="3485"/>
    <cellStyle name="差_河南省----2009-05-21（补充数据）_基金汇总 2" xfId="3486"/>
    <cellStyle name="差_2012年省级平衡表 2" xfId="3487"/>
    <cellStyle name="差_2012年省级平衡表 2 2" xfId="3488"/>
    <cellStyle name="差_2012年省级平衡表 3" xfId="3489"/>
    <cellStyle name="差_行政（人员）_不含人员经费系数_2014省级收入12.2（更新后）" xfId="3490"/>
    <cellStyle name="差_2012年省级平衡表 4" xfId="3491"/>
    <cellStyle name="差_2012年省级一般预算收入计划" xfId="3492"/>
    <cellStyle name="差_2012年省级一般预算收入计划 3" xfId="3493"/>
    <cellStyle name="差_2013省级预算附表" xfId="3494"/>
    <cellStyle name="差_2013省级预算附表 2" xfId="3495"/>
    <cellStyle name="差_2013省级预算附表 2 2" xfId="3496"/>
    <cellStyle name="差_20160105省级2016年预算情况表（最新）" xfId="3497"/>
    <cellStyle name="差_20160105省级2016年预算情况表（最新） 2" xfId="3498"/>
    <cellStyle name="差_20160105省级2016年预算情况表（最新） 2 3" xfId="3499"/>
    <cellStyle name="差_20160105省级2016年预算情况表（最新） 3" xfId="3500"/>
    <cellStyle name="差_20160105省级2016年预算情况表（最新）_2017年预算草案（债务）" xfId="3501"/>
    <cellStyle name="差_20160105省级2016年预算情况表（最新）_2017年预算草案（债务） 2" xfId="3502"/>
    <cellStyle name="差_20160105省级2016年预算情况表（最新）_支出汇总 2" xfId="3503"/>
    <cellStyle name="差_20160105省级2016年预算情况表（最新）_支出汇总 3" xfId="3504"/>
    <cellStyle name="差_30云南_1 2 2" xfId="3505"/>
    <cellStyle name="差_20161017---核定基数定表" xfId="3506"/>
    <cellStyle name="差_20161017---核定基数定表 2 2" xfId="3507"/>
    <cellStyle name="差_2016年财政专项清理表 2" xfId="3508"/>
    <cellStyle name="差_2016年财政专项清理表 2 2" xfId="3509"/>
    <cellStyle name="差_2016年财政专项清理表 3" xfId="3510"/>
    <cellStyle name="差_33甘肃 3" xfId="3511"/>
    <cellStyle name="差_2016年财政总决算生成表全套0417 -平衡表 2" xfId="3512"/>
    <cellStyle name="差_财政厅编制用表（2011年报省人大）" xfId="3513"/>
    <cellStyle name="差_2016年财政总决算生成表全套0417 -平衡表 2 2" xfId="3514"/>
    <cellStyle name="差_33甘肃 4" xfId="3515"/>
    <cellStyle name="差_2016年财政总决算生成表全套0417 -平衡表 3" xfId="3516"/>
    <cellStyle name="差_2016年结算与财力5.17" xfId="3517"/>
    <cellStyle name="差_2016年结算与财力5.17 2" xfId="3518"/>
    <cellStyle name="差_2016年结算与财力5.17 2 2" xfId="3519"/>
    <cellStyle name="差_2016年结算与财力5.17 3" xfId="3520"/>
    <cellStyle name="差_material report in Jul 2 2" xfId="3521"/>
    <cellStyle name="差_2016年结算与财力5.17 4" xfId="3522"/>
    <cellStyle name="差_2016省级收入1.3" xfId="3523"/>
    <cellStyle name="差_Xl0000302" xfId="3524"/>
    <cellStyle name="差_20170103省级2017年预算情况表" xfId="3525"/>
    <cellStyle name="差_Xl0000302 2" xfId="3526"/>
    <cellStyle name="差_20170103省级2017年预算情况表 2" xfId="3527"/>
    <cellStyle name="差_Xl0000302 3" xfId="3528"/>
    <cellStyle name="差_20170103省级2017年预算情况表 3" xfId="3529"/>
    <cellStyle name="差_2017年预算草案（债务）" xfId="3530"/>
    <cellStyle name="差_行政公检法测算_不含人员经费系数_2014省级收入及财力12.12（更新后） 3" xfId="3531"/>
    <cellStyle name="差_2017年预算草案（债务） 2" xfId="3532"/>
    <cellStyle name="差_2017年预算草案（债务） 2 2" xfId="3533"/>
    <cellStyle name="差_2017年预算草案（债务） 3" xfId="3534"/>
    <cellStyle name="差_20河南" xfId="3535"/>
    <cellStyle name="差_20河南 2" xfId="3536"/>
    <cellStyle name="差_20河南 2 2" xfId="3537"/>
    <cellStyle name="差_20河南 3" xfId="3538"/>
    <cellStyle name="差_20河南 4" xfId="3539"/>
    <cellStyle name="差_20河南(财政部2010年县级基本财力测算数据)" xfId="3540"/>
    <cellStyle name="差_20河南(财政部2010年县级基本财力测算数据)_2014省级收入及财力12.12（更新后） 3" xfId="3541"/>
    <cellStyle name="差_行政公检法测算_财力性转移支付2010年预算参考数 4" xfId="3542"/>
    <cellStyle name="差_20河南(财政部2010年县级基本财力测算数据)_省级财力12.12" xfId="3543"/>
    <cellStyle name="差_20河南_2014省级收入12.2（更新后）" xfId="3544"/>
    <cellStyle name="差_20河南_2014省级收入12.2（更新后） 2" xfId="3545"/>
    <cellStyle name="差_20河南_财力性转移支付2010年预算参考数 2" xfId="3546"/>
    <cellStyle name="差_20河南_财力性转移支付2010年预算参考数 4" xfId="3547"/>
    <cellStyle name="差_20河南_省级财力12.12" xfId="3548"/>
    <cellStyle name="差_20河南_省级财力12.12 3" xfId="3549"/>
    <cellStyle name="差_分析缺口率_2014省级收入12.2（更新后）" xfId="3550"/>
    <cellStyle name="差_第一部分：综合全 5" xfId="3551"/>
    <cellStyle name="差_20河南省" xfId="3552"/>
    <cellStyle name="差_分析缺口率_2014省级收入12.2（更新后） 2" xfId="3553"/>
    <cellStyle name="差_20河南省 2" xfId="3554"/>
    <cellStyle name="差_行政(燃修费)_省级财力12.12 3" xfId="3555"/>
    <cellStyle name="差_20河南省 2 2" xfId="3556"/>
    <cellStyle name="差_分析缺口率_2014省级收入12.2（更新后） 3" xfId="3557"/>
    <cellStyle name="差_20河南省 3" xfId="3558"/>
    <cellStyle name="差_20河南省 4" xfId="3559"/>
    <cellStyle name="差_21.2017年全省基金收入" xfId="3560"/>
    <cellStyle name="差_21.2017年全省基金收入 3" xfId="3561"/>
    <cellStyle name="差_22.2017年全省基金支出" xfId="3562"/>
    <cellStyle name="差_22.2017年全省基金支出 2" xfId="3563"/>
    <cellStyle name="差_22湖南" xfId="3564"/>
    <cellStyle name="差_22湖南 2" xfId="3565"/>
    <cellStyle name="差_22湖南 2 2" xfId="3566"/>
    <cellStyle name="差_成本差异系数_2014省级收入及财力12.12（更新后） 2" xfId="3567"/>
    <cellStyle name="差_22湖南 3" xfId="3568"/>
    <cellStyle name="差_成本差异系数_2014省级收入及财力12.12（更新后） 3" xfId="3569"/>
    <cellStyle name="差_22湖南 4" xfId="3570"/>
    <cellStyle name="差_22湖南_财力性转移支付2010年预算参考数 2" xfId="3571"/>
    <cellStyle name="差_22湖南_财力性转移支付2010年预算参考数 4" xfId="3572"/>
    <cellStyle name="差_27重庆 2 2" xfId="3573"/>
    <cellStyle name="差_27重庆_2014省级收入及财力12.12（更新后）" xfId="3574"/>
    <cellStyle name="差_27重庆_2014省级收入及财力12.12（更新后） 2" xfId="3575"/>
    <cellStyle name="差_行政公检法测算_县市旗测算-新科目（含人口规模效应）_财力性转移支付2010年预算参考数 3" xfId="3576"/>
    <cellStyle name="差_27重庆_财力性转移支付2010年预算参考数" xfId="3577"/>
    <cellStyle name="差_27重庆_财力性转移支付2010年预算参考数 2" xfId="3578"/>
    <cellStyle name="差_测算总表_2014省级收入及财力12.12（更新后）" xfId="3579"/>
    <cellStyle name="差_27重庆_财力性转移支付2010年预算参考数 2 2" xfId="3580"/>
    <cellStyle name="差_27重庆_财力性转移支付2010年预算参考数 3" xfId="3581"/>
    <cellStyle name="差_河南 缺口县区测算(地方填报)" xfId="3582"/>
    <cellStyle name="差_27重庆_财力性转移支付2010年预算参考数 4" xfId="3583"/>
    <cellStyle name="差_27重庆_省级财力12.12 2" xfId="3584"/>
    <cellStyle name="差_成本差异系数_省级财力12.12" xfId="3585"/>
    <cellStyle name="差_27重庆_省级财力12.12 3" xfId="3586"/>
    <cellStyle name="差_28四川_财力性转移支付2010年预算参考数" xfId="3587"/>
    <cellStyle name="差_28四川_财力性转移支付2010年预算参考数 2" xfId="3588"/>
    <cellStyle name="差_28四川_财力性转移支付2010年预算参考数 2 2" xfId="3589"/>
    <cellStyle name="差_28四川_财力性转移支付2010年预算参考数 3" xfId="3590"/>
    <cellStyle name="差_Material reprot In Dec" xfId="3591"/>
    <cellStyle name="差_28四川_财力性转移支付2010年预算参考数 4" xfId="3592"/>
    <cellStyle name="差_30云南" xfId="3593"/>
    <cellStyle name="差_30云南 2" xfId="3594"/>
    <cellStyle name="差_30云南 2 2" xfId="3595"/>
    <cellStyle name="差_30云南 4" xfId="3596"/>
    <cellStyle name="差_30云南_1 2" xfId="3597"/>
    <cellStyle name="差_30云南_1_2014省级收入12.2（更新后） 2" xfId="3598"/>
    <cellStyle name="差_30云南_1_2014省级收入12.2（更新后） 3" xfId="3599"/>
    <cellStyle name="差_30云南_1_2014省级收入及财力12.12（更新后）" xfId="3600"/>
    <cellStyle name="差_30云南_1_2014省级收入及财力12.12（更新后） 2" xfId="3601"/>
    <cellStyle name="差_分县成本差异系数_2014省级收入及财力12.12（更新后） 2" xfId="3602"/>
    <cellStyle name="差_30云南_1_2014省级收入及财力12.12（更新后） 3" xfId="3603"/>
    <cellStyle name="差_30云南_1_财力性转移支付2010年预算参考数" xfId="3604"/>
    <cellStyle name="差_33甘肃" xfId="3605"/>
    <cellStyle name="差_33甘肃 2" xfId="3606"/>
    <cellStyle name="差_国有资本经营预算（2011年报省人大）_2017年预算草案（债务） 3" xfId="3607"/>
    <cellStyle name="差_33甘肃 2 2" xfId="3608"/>
    <cellStyle name="差_34青海" xfId="3609"/>
    <cellStyle name="差_不含人员经费系数 3" xfId="3610"/>
    <cellStyle name="差_34青海_1 2 2" xfId="3611"/>
    <cellStyle name="差_测算结果_省级财力12.12 2" xfId="3612"/>
    <cellStyle name="差_34青海_1 3" xfId="3613"/>
    <cellStyle name="差_34青海_1_2014省级收入12.2（更新后） 2" xfId="3614"/>
    <cellStyle name="差_34青海_1_2014省级收入12.2（更新后） 3" xfId="3615"/>
    <cellStyle name="差_34青海_1_2014省级收入及财力12.12（更新后）" xfId="3616"/>
    <cellStyle name="差_34青海_1_2014省级收入及财力12.12（更新后） 3" xfId="3617"/>
    <cellStyle name="差_34青海_1_财力性转移支付2010年预算参考数" xfId="3618"/>
    <cellStyle name="差_34青海_1_财力性转移支付2010年预算参考数 2" xfId="3619"/>
    <cellStyle name="差_34青海_1_财力性转移支付2010年预算参考数 2 2" xfId="3620"/>
    <cellStyle name="差_34青海_1_财力性转移支付2010年预算参考数 3" xfId="3621"/>
    <cellStyle name="差_34青海_1_财力性转移支付2010年预算参考数 4" xfId="3622"/>
    <cellStyle name="差_34青海_1_省级财力12.12" xfId="3623"/>
    <cellStyle name="差_34青海_1_省级财力12.12 2" xfId="3624"/>
    <cellStyle name="差_410927000_台前县_2014省级收入及财力12.12（更新后） 2" xfId="3625"/>
    <cellStyle name="差_34青海_1_省级财力12.12 3" xfId="3626"/>
    <cellStyle name="差_34青海_财力性转移支付2010年预算参考数 2" xfId="3627"/>
    <cellStyle name="差_财力差异计算表(不含非农业区) 4" xfId="3628"/>
    <cellStyle name="差_34青海_财力性转移支付2010年预算参考数 2 2" xfId="3629"/>
    <cellStyle name="差_成本差异系数（含人口规模） 2" xfId="3630"/>
    <cellStyle name="差_34青海_财力性转移支付2010年预算参考数 3" xfId="3631"/>
    <cellStyle name="差_成本差异系数（含人口规模） 3" xfId="3632"/>
    <cellStyle name="差_34青海_财力性转移支付2010年预算参考数 4" xfId="3633"/>
    <cellStyle name="差_410927000_台前县 2 2" xfId="3634"/>
    <cellStyle name="差_410927000_台前县 4" xfId="3635"/>
    <cellStyle name="差_行政(燃修费)_县市旗测算-新科目（含人口规模效应）_财力性转移支付2010年预算参考数 2 2" xfId="3636"/>
    <cellStyle name="差_410927000_台前县_2014省级收入12.2（更新后）" xfId="3637"/>
    <cellStyle name="差_410927000_台前县_2014省级收入及财力12.12（更新后）" xfId="3638"/>
    <cellStyle name="差_410927000_台前县_2014省级收入及财力12.12（更新后） 3" xfId="3639"/>
    <cellStyle name="差_410927000_台前县_省级财力12.12 2" xfId="3640"/>
    <cellStyle name="差_行政公检法测算_不含人员经费系数" xfId="3641"/>
    <cellStyle name="差_5.2017省本级收入 2" xfId="3642"/>
    <cellStyle name="差_530623_2006年县级财政报表附表" xfId="3643"/>
    <cellStyle name="差_530629_2006年县级财政报表附表" xfId="3644"/>
    <cellStyle name="差_530629_2006年县级财政报表附表 2" xfId="3645"/>
    <cellStyle name="差_530629_2006年县级财政报表附表 3" xfId="3646"/>
    <cellStyle name="差_530629_2006年县级财政报表附表 4" xfId="3647"/>
    <cellStyle name="差_5334_2006年迪庆县级财政报表附表 2 2" xfId="3648"/>
    <cellStyle name="差_5334_2006年迪庆县级财政报表附表 3" xfId="3649"/>
    <cellStyle name="差_5334_2006年迪庆县级财政报表附表 4" xfId="3650"/>
    <cellStyle name="差_6.2017省本级支出" xfId="3651"/>
    <cellStyle name="差_6.2017省本级支出 2" xfId="3652"/>
    <cellStyle name="差_6.2017省本级支出 3" xfId="3653"/>
    <cellStyle name="差_河南省----2009-05-21（补充数据）_2017年预算草案（债务） 2" xfId="3654"/>
    <cellStyle name="差_Book1" xfId="3655"/>
    <cellStyle name="差_Book1 2 2" xfId="3656"/>
    <cellStyle name="差_行政（人员）_县市旗测算-新科目（含人口规模效应） 4" xfId="3657"/>
    <cellStyle name="差_Book1_2012年省级平衡简表（用）" xfId="3658"/>
    <cellStyle name="差_Sheet1_全省基金收支 3" xfId="3659"/>
    <cellStyle name="差_Book1_2012年省级平衡简表（用） 2 2" xfId="3660"/>
    <cellStyle name="差_Book1_2012年省级平衡简表（用） 3" xfId="3661"/>
    <cellStyle name="差_Book1_2013省级预算附表 3" xfId="3662"/>
    <cellStyle name="差_Book1_2016年结算与财力5.17 3" xfId="3663"/>
    <cellStyle name="差_Book1_5.2017省本级收入" xfId="3664"/>
    <cellStyle name="差_行政(燃修费)_县市旗测算-新科目（含人口规模效应）_财力性转移支付2010年预算参考数 4" xfId="3665"/>
    <cellStyle name="差_Book1_5.2017省本级收入 2" xfId="3666"/>
    <cellStyle name="差_Book1_5.2017省本级收入 2 2" xfId="3667"/>
    <cellStyle name="差_Book1_5.2017省本级收入 3" xfId="3668"/>
    <cellStyle name="差_Book1_财力性转移支付2010年预算参考数" xfId="3669"/>
    <cellStyle name="差_Book1_附表1-6" xfId="3670"/>
    <cellStyle name="差_Book1_附表1-6 2" xfId="3671"/>
    <cellStyle name="差_Book1_附表1-6 3" xfId="3672"/>
    <cellStyle name="差_Book1_支出汇总 2" xfId="3673"/>
    <cellStyle name="差_Book1_支出汇总 3" xfId="3674"/>
    <cellStyle name="差_复件 2012年地方财政公共预算分级平衡情况表" xfId="3675"/>
    <cellStyle name="差_Book2 2 2" xfId="3676"/>
    <cellStyle name="差_Book2_2014省级收入及财力12.12（更新后）" xfId="3677"/>
    <cellStyle name="差_Book2_2014省级收入及财力12.12（更新后） 2" xfId="3678"/>
    <cellStyle name="差_Book2_2014省级收入及财力12.12（更新后） 3" xfId="3679"/>
    <cellStyle name="差_Book2_财力性转移支付2010年预算参考数" xfId="3680"/>
    <cellStyle name="差_Book2_财力性转移支付2010年预算参考数 2" xfId="3681"/>
    <cellStyle name="差_Book2_财力性转移支付2010年预算参考数 3" xfId="3682"/>
    <cellStyle name="差_Book2_财力性转移支付2010年预算参考数 4" xfId="3683"/>
    <cellStyle name="差_Book2_省级财力12.12" xfId="3684"/>
    <cellStyle name="差_M01-2(州市补助收入) 2" xfId="3685"/>
    <cellStyle name="差_M01-2(州市补助收入) 2 2" xfId="3686"/>
    <cellStyle name="差_M01-2(州市补助收入) 3" xfId="3687"/>
    <cellStyle name="差_M01-2(州市补助收入) 4" xfId="3688"/>
    <cellStyle name="差_material report in Jul" xfId="3689"/>
    <cellStyle name="差_material report in Jun" xfId="3690"/>
    <cellStyle name="差_material report in Jun 2 2" xfId="3691"/>
    <cellStyle name="差_material report in Jun 3" xfId="3692"/>
    <cellStyle name="差_复件 复件 2010年预算表格－2010-03-26-（含表间 公式） 2 2" xfId="3693"/>
    <cellStyle name="差_material report in May" xfId="3694"/>
    <cellStyle name="差_material report in May 2 2" xfId="3695"/>
    <cellStyle name="差_行政（人员）_不含人员经费系数_财力性转移支付2010年预算参考数 2" xfId="3696"/>
    <cellStyle name="差_material report in May 3" xfId="3697"/>
    <cellStyle name="差_Material reprot In Apr (2)" xfId="3698"/>
    <cellStyle name="差_财力差异计算表(不含非农业区)_2014省级收入12.2（更新后） 3" xfId="3699"/>
    <cellStyle name="差_Material reprot In Apr (2) 2" xfId="3700"/>
    <cellStyle name="差_Material reprot In Apr (2) 3" xfId="3701"/>
    <cellStyle name="差_Material reprot In Dec 2" xfId="3702"/>
    <cellStyle name="差_Material reprot In Dec 2 2" xfId="3703"/>
    <cellStyle name="差_Material reprot In Feb (2) 2" xfId="3704"/>
    <cellStyle name="差_Material reprot In Feb (2) 3" xfId="3705"/>
    <cellStyle name="差_Material reprot In Mar 2 2" xfId="3706"/>
    <cellStyle name="差_Sheet1" xfId="3707"/>
    <cellStyle name="差_Sheet1 2" xfId="3708"/>
    <cellStyle name="差_Sheet1 2 2" xfId="3709"/>
    <cellStyle name="差_Sheet1 3" xfId="3710"/>
    <cellStyle name="差_Sheet1 4" xfId="3711"/>
    <cellStyle name="差_Sheet1_1 3" xfId="3712"/>
    <cellStyle name="差_河南 缺口县区测算(地方填报白)_财力性转移支付2010年预算参考数 2 2" xfId="3713"/>
    <cellStyle name="差_Sheet1_2 2" xfId="3714"/>
    <cellStyle name="差_Sheet1_2 3" xfId="3715"/>
    <cellStyle name="差_Sheet1_2014省级收入12.2（更新后） 2" xfId="3716"/>
    <cellStyle name="差_Sheet1_2014省级收入及财力12.12（更新后）" xfId="3717"/>
    <cellStyle name="差_Sheet1_2014省级收入及财力12.12（更新后） 2" xfId="3718"/>
    <cellStyle name="差_Sheet1_2014省级收入及财力12.12（更新后） 3" xfId="3719"/>
    <cellStyle name="差_Sheet1_Sheet2 3" xfId="3720"/>
    <cellStyle name="差_Sheet1_省级财力12.12" xfId="3721"/>
    <cellStyle name="差_Sheet1_省级财力12.12 2" xfId="3722"/>
    <cellStyle name="差_Sheet1_省级财力12.12 3" xfId="3723"/>
    <cellStyle name="差_附表_2014省级收入及财力12.12（更新后）" xfId="3724"/>
    <cellStyle name="差_Sheet2" xfId="3725"/>
    <cellStyle name="差_附表_2014省级收入及财力12.12（更新后） 2" xfId="3726"/>
    <cellStyle name="差_财政供养人员_财力性转移支付2010年预算参考数" xfId="3727"/>
    <cellStyle name="差_Sheet2 2" xfId="3728"/>
    <cellStyle name="差_Sheet2_1 2 2" xfId="3729"/>
    <cellStyle name="差_Sheet2_1 3" xfId="3730"/>
    <cellStyle name="差_Xl0000068_2017年预算草案（债务）" xfId="3731"/>
    <cellStyle name="差_Xl0000068_基金汇总" xfId="3732"/>
    <cellStyle name="差_分析缺口率_2014省级收入及财力12.12（更新后） 3" xfId="3733"/>
    <cellStyle name="差_Xl0000068_基金汇总 2" xfId="3734"/>
    <cellStyle name="差_Xl0000068_基金汇总 3" xfId="3735"/>
    <cellStyle name="差_Xl0000071 2 3" xfId="3736"/>
    <cellStyle name="差_Xl0000071 3" xfId="3737"/>
    <cellStyle name="差_Xl0000071 4" xfId="3738"/>
    <cellStyle name="差_Xl0000071_2017年预算草案（债务）" xfId="3739"/>
    <cellStyle name="差_Xl0000071_2017年预算草案（债务） 2" xfId="3740"/>
    <cellStyle name="差_Xl0000071_2017年预算草案（债务） 3" xfId="3741"/>
    <cellStyle name="差_Xl0000071_基金汇总" xfId="3742"/>
    <cellStyle name="差_Xl0000071_支出汇总" xfId="3743"/>
    <cellStyle name="差_Xl0000071_支出汇总 2" xfId="3744"/>
    <cellStyle name="差_Xl0000071_支出汇总 3" xfId="3745"/>
    <cellStyle name="差_Xl0000335" xfId="3746"/>
    <cellStyle name="差_Xl0000335 2 2" xfId="3747"/>
    <cellStyle name="差_Xl0000336" xfId="3748"/>
    <cellStyle name="差_Xl0000336 2" xfId="3749"/>
    <cellStyle name="差_安徽 缺口县区测算(地方填报)1 2" xfId="3750"/>
    <cellStyle name="差_安徽 缺口县区测算(地方填报)1 2 2" xfId="3751"/>
    <cellStyle name="差_安徽 缺口县区测算(地方填报)1_2014省级收入12.2（更新后）" xfId="3752"/>
    <cellStyle name="差_行政公检法测算_民生政策最低支出需求 2 2" xfId="3753"/>
    <cellStyle name="差_安徽 缺口县区测算(地方填报)1_2014省级收入12.2（更新后） 3" xfId="3754"/>
    <cellStyle name="差_安徽 缺口县区测算(地方填报)1_2014省级收入及财力12.12（更新后）" xfId="3755"/>
    <cellStyle name="差_安徽 缺口县区测算(地方填报)1_财力性转移支付2010年预算参考数 4" xfId="3756"/>
    <cellStyle name="差_安徽 缺口县区测算(地方填报)1_省级财力12.12" xfId="3757"/>
    <cellStyle name="差_安徽 缺口县区测算(地方填报)1_省级财力12.12 3" xfId="3758"/>
    <cellStyle name="差_表一" xfId="3759"/>
    <cellStyle name="差_表一 2" xfId="3760"/>
    <cellStyle name="差_表一 3" xfId="3761"/>
    <cellStyle name="差_表一 4" xfId="3762"/>
    <cellStyle name="差_表一_2014省级收入12.2（更新后） 2" xfId="3763"/>
    <cellStyle name="差_表一_2014省级收入12.2（更新后） 3" xfId="3764"/>
    <cellStyle name="差_表一_2014省级收入及财力12.12（更新后） 2" xfId="3765"/>
    <cellStyle name="差_表一_2014省级收入及财力12.12（更新后） 3" xfId="3766"/>
    <cellStyle name="差_表一_省级财力12.12 2" xfId="3767"/>
    <cellStyle name="差_表一_省级财力12.12 3" xfId="3768"/>
    <cellStyle name="差_不含人员经费系数 2 2" xfId="3769"/>
    <cellStyle name="差_行政（人员）_2014省级收入及财力12.12（更新后）" xfId="3770"/>
    <cellStyle name="差_不含人员经费系数 4" xfId="3771"/>
    <cellStyle name="差_不含人员经费系数_省级财力12.12" xfId="3772"/>
    <cellStyle name="差_不含人员经费系数_省级财力12.12 2" xfId="3773"/>
    <cellStyle name="差_不含人员经费系数_省级财力12.12 3" xfId="3774"/>
    <cellStyle name="差_财力（李处长）" xfId="3775"/>
    <cellStyle name="差_财力（李处长） 2" xfId="3776"/>
    <cellStyle name="差_财力（李处长） 3" xfId="3777"/>
    <cellStyle name="差_行政(燃修费)_县市旗测算-新科目（含人口规模效应）_2014省级收入12.2（更新后） 2" xfId="3778"/>
    <cellStyle name="差_财力（李处长）_2014省级收入12.2（更新后）" xfId="3779"/>
    <cellStyle name="差_财力（李处长）_2014省级收入12.2（更新后） 2" xfId="3780"/>
    <cellStyle name="差_财力（李处长）_2014省级收入及财力12.12（更新后） 2" xfId="3781"/>
    <cellStyle name="差_财力（李处长）_省级财力12.12" xfId="3782"/>
    <cellStyle name="差_财力（李处长）_省级财力12.12 2" xfId="3783"/>
    <cellStyle name="差_财力（李处长）_省级财力12.12 3" xfId="3784"/>
    <cellStyle name="差_财力差异计算表(不含非农业区)" xfId="3785"/>
    <cellStyle name="差_行政（人员）_不含人员经费系数_财力性转移支付2010年预算参考数 4" xfId="3786"/>
    <cellStyle name="差_财力差异计算表(不含非农业区) 2" xfId="3787"/>
    <cellStyle name="差_河南 缺口县区测算(地方填报) 4" xfId="3788"/>
    <cellStyle name="差_财力差异计算表(不含非农业区) 2 2" xfId="3789"/>
    <cellStyle name="差_财力差异计算表(不含非农业区) 3" xfId="3790"/>
    <cellStyle name="差_财力差异计算表(不含非农业区)_2014省级收入12.2（更新后） 2" xfId="3791"/>
    <cellStyle name="差_财力差异计算表(不含非农业区)_省级财力12.12 2" xfId="3792"/>
    <cellStyle name="差_财政供养人员" xfId="3793"/>
    <cellStyle name="差_财政供养人员 2" xfId="3794"/>
    <cellStyle name="差_财政供养人员 2 2" xfId="3795"/>
    <cellStyle name="差_财政供养人员 4" xfId="3796"/>
    <cellStyle name="差_财政供养人员_财力性转移支付2010年预算参考数 2" xfId="3797"/>
    <cellStyle name="差_财政供养人员_财力性转移支付2010年预算参考数 2 2" xfId="3798"/>
    <cellStyle name="差_财政厅编制用表（2011年报省人大） 2" xfId="3799"/>
    <cellStyle name="差_财政厅编制用表（2011年报省人大） 2 2" xfId="3800"/>
    <cellStyle name="差_财政厅编制用表（2011年报省人大） 2 3" xfId="3801"/>
    <cellStyle name="差_财政厅编制用表（2011年报省人大） 3" xfId="3802"/>
    <cellStyle name="差_财政厅编制用表（2011年报省人大） 4" xfId="3803"/>
    <cellStyle name="差_财政厅编制用表（2011年报省人大） 5" xfId="3804"/>
    <cellStyle name="差_财政厅编制用表（2011年报省人大）_2013省级预算附表" xfId="3805"/>
    <cellStyle name="差_财政厅编制用表（2011年报省人大）_2013省级预算附表 2" xfId="3806"/>
    <cellStyle name="差_财政厅编制用表（2011年报省人大）_2014省级收入12.2（更新后）" xfId="3807"/>
    <cellStyle name="差_财政厅编制用表（2011年报省人大）_2014省级收入及财力12.12（更新后） 3" xfId="3808"/>
    <cellStyle name="差_河南省----2009-05-21（补充数据）_2014省级收入及财力12.12（更新后） 3" xfId="3809"/>
    <cellStyle name="差_财政厅编制用表（2011年报省人大）_附表1-6 2" xfId="3810"/>
    <cellStyle name="差_财政厅编制用表（2011年报省人大）_附表1-6 3" xfId="3811"/>
    <cellStyle name="差_财政厅编制用表（2011年报省人大）_省级财力12.12 2" xfId="3812"/>
    <cellStyle name="差_财政厅编制用表（2011年报省人大）_省级财力12.12 3" xfId="3813"/>
    <cellStyle name="差_行政（人员）_不含人员经费系数 4" xfId="3814"/>
    <cellStyle name="差_财政厅编制用表（2011年报省人大）_收入汇总" xfId="3815"/>
    <cellStyle name="差_财政厅编制用表（2011年报省人大）_支出汇总 2" xfId="3816"/>
    <cellStyle name="差_财政厅编制用表（2011年报省人大）_支出汇总 3" xfId="3817"/>
    <cellStyle name="差_测算结果 2 2" xfId="3818"/>
    <cellStyle name="差_测算结果 3" xfId="3819"/>
    <cellStyle name="差_测算结果 4" xfId="3820"/>
    <cellStyle name="差_测算结果_2014省级收入12.2（更新后）" xfId="3821"/>
    <cellStyle name="差_测算结果_2014省级收入12.2（更新后） 2" xfId="3822"/>
    <cellStyle name="差_测算结果_2014省级收入12.2（更新后） 3" xfId="3823"/>
    <cellStyle name="差_测算结果_2014省级收入及财力12.12（更新后） 2" xfId="3824"/>
    <cellStyle name="差_测算结果_财力性转移支付2010年预算参考数 3" xfId="3825"/>
    <cellStyle name="差_测算结果_省级财力12.12" xfId="3826"/>
    <cellStyle name="差_测算结果汇总 2" xfId="3827"/>
    <cellStyle name="差_分县成本差异系数_2014省级收入12.2（更新后）" xfId="3828"/>
    <cellStyle name="差_测算结果汇总 2 2" xfId="3829"/>
    <cellStyle name="差_成本差异系数_2014省级收入及财力12.12（更新后）" xfId="3830"/>
    <cellStyle name="差_测算结果汇总 3" xfId="3831"/>
    <cellStyle name="差_测算结果汇总 4" xfId="3832"/>
    <cellStyle name="差_测算结果汇总_2014省级收入12.2（更新后）" xfId="3833"/>
    <cellStyle name="差_测算结果汇总_2014省级收入12.2（更新后） 2" xfId="3834"/>
    <cellStyle name="差_测算结果汇总_2014省级收入12.2（更新后） 3" xfId="3835"/>
    <cellStyle name="差_测算结果汇总_2014省级收入及财力12.12（更新后）" xfId="3836"/>
    <cellStyle name="差_测算总表" xfId="3837"/>
    <cellStyle name="差_测算总表 2" xfId="3838"/>
    <cellStyle name="差_测算总表 4" xfId="3839"/>
    <cellStyle name="差_测算总表_省级财力12.12 3" xfId="3840"/>
    <cellStyle name="差_成本差异系数 2" xfId="3841"/>
    <cellStyle name="差_成本差异系数 3" xfId="3842"/>
    <cellStyle name="差_成本差异系数 4" xfId="3843"/>
    <cellStyle name="差_成本差异系数（含人口规模）" xfId="3844"/>
    <cellStyle name="差_成本差异系数（含人口规模） 2 2" xfId="3845"/>
    <cellStyle name="差_成本差异系数（含人口规模）_2014省级收入及财力12.12（更新后） 2" xfId="3846"/>
    <cellStyle name="差_成本差异系数（含人口规模）_2014省级收入及财力12.12（更新后） 3" xfId="3847"/>
    <cellStyle name="差_行政(燃修费)_县市旗测算-新科目（含人口规模效应） 4" xfId="3848"/>
    <cellStyle name="差_分析缺口率 3" xfId="3849"/>
    <cellStyle name="差_成本差异系数（含人口规模）_省级财力12.12" xfId="3850"/>
    <cellStyle name="差_成本差异系数（含人口规模）_省级财力12.12 2" xfId="3851"/>
    <cellStyle name="差_成本差异系数（含人口规模）_省级财力12.12 3" xfId="3852"/>
    <cellStyle name="差_成本差异系数_财力性转移支付2010年预算参考数 2 2" xfId="3853"/>
    <cellStyle name="差_成本差异系数_财力性转移支付2010年预算参考数 4" xfId="3854"/>
    <cellStyle name="差_成本差异系数_省级财力12.12 2" xfId="3855"/>
    <cellStyle name="差_成本差异系数_省级财力12.12 3" xfId="3856"/>
    <cellStyle name="差_城建部门 4" xfId="3857"/>
    <cellStyle name="差_第五部分(才淼、饶永宏） 2" xfId="3858"/>
    <cellStyle name="差_第五部分(才淼、饶永宏） 3" xfId="3859"/>
    <cellStyle name="差_第五部分(才淼、饶永宏） 4" xfId="3860"/>
    <cellStyle name="差_第一部分：综合全 2 2" xfId="3861"/>
    <cellStyle name="差_电力公司增值税划转" xfId="3862"/>
    <cellStyle name="差_电力公司增值税划转 2 2" xfId="3863"/>
    <cellStyle name="差_电力公司增值税划转 3" xfId="3864"/>
    <cellStyle name="差_电力公司增值税划转 4" xfId="3865"/>
    <cellStyle name="差_电力公司增值税划转_2014省级收入及财力12.12（更新后）" xfId="3866"/>
    <cellStyle name="差_电力公司增值税划转_2014省级收入及财力12.12（更新后） 2" xfId="3867"/>
    <cellStyle name="差_电力公司增值税划转_2014省级收入及财力12.12（更新后） 3" xfId="3868"/>
    <cellStyle name="差_电力公司增值税划转_省级财力12.12" xfId="3869"/>
    <cellStyle name="差_电力公司增值税划转_省级财力12.12 3" xfId="3870"/>
    <cellStyle name="差_方案二" xfId="3871"/>
    <cellStyle name="差_方案二 2" xfId="3872"/>
    <cellStyle name="差_方案二 3" xfId="3873"/>
    <cellStyle name="差_分析缺口率" xfId="3874"/>
    <cellStyle name="差_行政(燃修费)_县市旗测算-新科目（含人口规模效应） 3" xfId="3875"/>
    <cellStyle name="差_国有资本经营预算（2011年报省人大）_省级财力12.12 3" xfId="3876"/>
    <cellStyle name="差_分析缺口率 2" xfId="3877"/>
    <cellStyle name="差_行政（人员）_民生政策最低支出需求_省级财力12.12 3" xfId="3878"/>
    <cellStyle name="差_分析缺口率 2 2" xfId="3879"/>
    <cellStyle name="差_分析缺口率 4" xfId="3880"/>
    <cellStyle name="差_分析缺口率_财力性转移支付2010年预算参考数 2 2" xfId="3881"/>
    <cellStyle name="差_分县成本差异系数" xfId="3882"/>
    <cellStyle name="差_分县成本差异系数 3" xfId="3883"/>
    <cellStyle name="差_分县成本差异系数 4" xfId="3884"/>
    <cellStyle name="差_分县成本差异系数_2014省级收入12.2（更新后） 3" xfId="3885"/>
    <cellStyle name="差_分县成本差异系数_2014省级收入及财力12.12（更新后） 3" xfId="3886"/>
    <cellStyle name="差_分县成本差异系数_不含人员经费系数 2" xfId="3887"/>
    <cellStyle name="差_分县成本差异系数_不含人员经费系数 2 2" xfId="3888"/>
    <cellStyle name="差_分县成本差异系数_不含人员经费系数 3" xfId="3889"/>
    <cellStyle name="差_分县成本差异系数_不含人员经费系数_2014省级收入及财力12.12（更新后） 2" xfId="3890"/>
    <cellStyle name="差_分县成本差异系数_不含人员经费系数_2014省级收入及财力12.12（更新后） 3" xfId="3891"/>
    <cellStyle name="差_分县成本差异系数_不含人员经费系数_财力性转移支付2010年预算参考数" xfId="3892"/>
    <cellStyle name="差_分县成本差异系数_不含人员经费系数_财力性转移支付2010年预算参考数 2" xfId="3893"/>
    <cellStyle name="差_分县成本差异系数_不含人员经费系数_财力性转移支付2010年预算参考数 2 2" xfId="3894"/>
    <cellStyle name="差_附表1-6" xfId="3895"/>
    <cellStyle name="差_分县成本差异系数_不含人员经费系数_财力性转移支付2010年预算参考数 4" xfId="3896"/>
    <cellStyle name="差_分县成本差异系数_不含人员经费系数_省级财力12.12 2" xfId="3897"/>
    <cellStyle name="差_分县成本差异系数_不含人员经费系数_省级财力12.12 3" xfId="3898"/>
    <cellStyle name="差_分县成本差异系数_财力性转移支付2010年预算参考数 2 2" xfId="3899"/>
    <cellStyle name="差_分县成本差异系数_民生政策最低支出需求" xfId="3900"/>
    <cellStyle name="差_分县成本差异系数_民生政策最低支出需求 2" xfId="3901"/>
    <cellStyle name="差_分县成本差异系数_民生政策最低支出需求 3" xfId="3902"/>
    <cellStyle name="差_分县成本差异系数_民生政策最低支出需求 4" xfId="3903"/>
    <cellStyle name="差_分县成本差异系数_民生政策最低支出需求_2014省级收入12.2（更新后）" xfId="3904"/>
    <cellStyle name="差_分县成本差异系数_民生政策最低支出需求_2014省级收入12.2（更新后） 2" xfId="3905"/>
    <cellStyle name="差_分县成本差异系数_民生政策最低支出需求_2014省级收入12.2（更新后） 3" xfId="3906"/>
    <cellStyle name="差_分县成本差异系数_民生政策最低支出需求_2014省级收入及财力12.12（更新后）" xfId="3907"/>
    <cellStyle name="差_分县成本差异系数_民生政策最低支出需求_2014省级收入及财力12.12（更新后） 2" xfId="3908"/>
    <cellStyle name="差_分县成本差异系数_民生政策最低支出需求_财力性转移支付2010年预算参考数" xfId="3909"/>
    <cellStyle name="差_分县成本差异系数_民生政策最低支出需求_财力性转移支付2010年预算参考数 2" xfId="3910"/>
    <cellStyle name="差_分县成本差异系数_民生政策最低支出需求_财力性转移支付2010年预算参考数 2 2" xfId="3911"/>
    <cellStyle name="差_分县成本差异系数_民生政策最低支出需求_财力性转移支付2010年预算参考数 3" xfId="3912"/>
    <cellStyle name="差_分县成本差异系数_民生政策最低支出需求_省级财力12.12" xfId="3913"/>
    <cellStyle name="差_分县成本差异系数_民生政策最低支出需求_省级财力12.12 2" xfId="3914"/>
    <cellStyle name="差_行政公检法测算_民生政策最低支出需求 3" xfId="3915"/>
    <cellStyle name="差_分县成本差异系数_省级财力12.12 2" xfId="3916"/>
    <cellStyle name="差_附表" xfId="3917"/>
    <cellStyle name="差_附表_2014省级收入12.2（更新后）" xfId="3918"/>
    <cellStyle name="差_附表_2014省级收入12.2（更新后） 3" xfId="3919"/>
    <cellStyle name="差_附表_省级财力12.12" xfId="3920"/>
    <cellStyle name="差_附表_省级财力12.12 2" xfId="3921"/>
    <cellStyle name="差_附表_省级财力12.12 3" xfId="3922"/>
    <cellStyle name="差_附表1-6 2" xfId="3923"/>
    <cellStyle name="差_行政公检法测算_不含人员经费系数_2014省级收入12.2（更新后） 3" xfId="3924"/>
    <cellStyle name="差_附表1-6 2 2" xfId="3925"/>
    <cellStyle name="差_附表1-6 3" xfId="3926"/>
    <cellStyle name="差_复件 2012年地方财政公共预算分级平衡情况表 2" xfId="3927"/>
    <cellStyle name="差_复件 2012年地方财政公共预算分级平衡情况表 2 2" xfId="3928"/>
    <cellStyle name="差_复件 2012年地方财政公共预算分级平衡情况表（5" xfId="3929"/>
    <cellStyle name="差_复件 2012年地方财政公共预算分级平衡情况表（5 2" xfId="3930"/>
    <cellStyle name="差_复件 2012年地方财政公共预算分级平衡情况表（5 3" xfId="3931"/>
    <cellStyle name="差_复件 2012年地方财政公共预算分级平衡情况表（5 4" xfId="3932"/>
    <cellStyle name="差_复件 复件 2010年预算表格－2010-03-26-（含表间 公式） 4" xfId="3933"/>
    <cellStyle name="差_复件 复件 2010年预算表格－2010-03-26-（含表间 公式）_2014省级收入12.2（更新后）" xfId="3934"/>
    <cellStyle name="差_复件 复件 2010年预算表格－2010-03-26-（含表间 公式）_2014省级收入12.2（更新后） 2" xfId="3935"/>
    <cellStyle name="差_复件 复件 2010年预算表格－2010-03-26-（含表间 公式）_2014省级收入12.2（更新后） 3" xfId="3936"/>
    <cellStyle name="差_国有资本经营预算（2011年报省人大）_基金汇总 3" xfId="3937"/>
    <cellStyle name="差_国有资本经营预算（2011年报省人大） 3" xfId="3938"/>
    <cellStyle name="差_国有资本经营预算（2011年报省人大）_2014省级收入及财力12.12（更新后） 2" xfId="3939"/>
    <cellStyle name="差_国有资本经营预算（2011年报省人大）_附表1-6 2" xfId="3940"/>
    <cellStyle name="差_国有资本经营预算（2011年报省人大）_附表1-6 3" xfId="3941"/>
    <cellStyle name="差_行政(燃修费)_县市旗测算-新科目（含人口规模效应）" xfId="3942"/>
    <cellStyle name="差_国有资本经营预算（2011年报省人大）_省级财力12.12" xfId="3943"/>
    <cellStyle name="差_国有资本经营预算（2011年报省人大）_收入汇总" xfId="3944"/>
    <cellStyle name="差_国有资本经营预算（2011年报省人大）_收入汇总 2" xfId="3945"/>
    <cellStyle name="差_国有资本经营预算（2011年报省人大）_支出汇总" xfId="3946"/>
    <cellStyle name="差_国有资本经营预算（2011年报省人大）_支出汇总 2" xfId="3947"/>
    <cellStyle name="差_国有资本经营预算（2011年报省人大）_支出汇总 3" xfId="3948"/>
    <cellStyle name="差_行政(燃修费) 3" xfId="3949"/>
    <cellStyle name="差_行政(燃修费) 4" xfId="3950"/>
    <cellStyle name="差_行政(燃修费)_2014省级收入12.2（更新后） 2" xfId="3951"/>
    <cellStyle name="差_行政(燃修费)_2014省级收入12.2（更新后） 3" xfId="3952"/>
    <cellStyle name="差_行政(燃修费)_2014省级收入及财力12.12（更新后） 2" xfId="3953"/>
    <cellStyle name="差_行政(燃修费)_不含人员经费系数_2014省级收入12.2（更新后）" xfId="3954"/>
    <cellStyle name="差_行政(燃修费)_不含人员经费系数_2014省级收入12.2（更新后） 3" xfId="3955"/>
    <cellStyle name="差_行政(燃修费)_不含人员经费系数_财力性转移支付2010年预算参考数 2 2" xfId="3956"/>
    <cellStyle name="差_行政(燃修费)_不含人员经费系数_财力性转移支付2010年预算参考数 4" xfId="3957"/>
    <cellStyle name="差_行政(燃修费)_不含人员经费系数_省级财力12.12" xfId="3958"/>
    <cellStyle name="差_行政(燃修费)_不含人员经费系数_省级财力12.12 2" xfId="3959"/>
    <cellStyle name="差_行政(燃修费)_财力性转移支付2010年预算参考数 3" xfId="3960"/>
    <cellStyle name="差_行政(燃修费)_民生政策最低支出需求_2014省级收入12.2（更新后）" xfId="3961"/>
    <cellStyle name="差_行政(燃修费)_民生政策最低支出需求_2014省级收入12.2（更新后） 3" xfId="3962"/>
    <cellStyle name="差_行政(燃修费)_民生政策最低支出需求_2014省级收入及财力12.12（更新后）" xfId="3963"/>
    <cellStyle name="差_行政(燃修费)_民生政策最低支出需求_2014省级收入及财力12.12（更新后） 2" xfId="3964"/>
    <cellStyle name="差_行政公检法测算_县市旗测算-新科目（含人口规模效应）_财力性转移支付2010年预算参考数" xfId="3965"/>
    <cellStyle name="差_行政(燃修费)_民生政策最低支出需求_2014省级收入及财力12.12（更新后） 3" xfId="3966"/>
    <cellStyle name="差_行政(燃修费)_民生政策最低支出需求_财力性转移支付2010年预算参考数" xfId="3967"/>
    <cellStyle name="差_行政(燃修费)_民生政策最低支出需求_财力性转移支付2010年预算参考数 2" xfId="3968"/>
    <cellStyle name="差_行政(燃修费)_民生政策最低支出需求_财力性转移支付2010年预算参考数 2 2" xfId="3969"/>
    <cellStyle name="差_行政(燃修费)_省级财力12.12" xfId="3970"/>
    <cellStyle name="差_行政(燃修费)_省级财力12.12 2" xfId="3971"/>
    <cellStyle name="差_行政(燃修费)_县市旗测算-新科目（含人口规模效应）_2014省级收入12.2（更新后） 3" xfId="3972"/>
    <cellStyle name="差_行政(燃修费)_县市旗测算-新科目（含人口规模效应）_2014省级收入及财力12.12（更新后） 2" xfId="3973"/>
    <cellStyle name="差_行政(燃修费)_县市旗测算-新科目（含人口规模效应）_财力性转移支付2010年预算参考数" xfId="3974"/>
    <cellStyle name="差_行政(燃修费)_县市旗测算-新科目（含人口规模效应）_省级财力12.12" xfId="3975"/>
    <cellStyle name="差_行政(燃修费)_县市旗测算-新科目（含人口规模效应）_省级财力12.12 3" xfId="3976"/>
    <cellStyle name="差_行政（人员）" xfId="3977"/>
    <cellStyle name="差_行政（人员） 2" xfId="3978"/>
    <cellStyle name="差_行政（人员）_2014省级收入及财力12.12（更新后） 2" xfId="3979"/>
    <cellStyle name="差_行政（人员）_不含人员经费系数" xfId="3980"/>
    <cellStyle name="差_行政（人员）_不含人员经费系数 2 2" xfId="3981"/>
    <cellStyle name="差_行政（人员）_不含人员经费系数 3" xfId="3982"/>
    <cellStyle name="差_行政（人员）_不含人员经费系数_财力性转移支付2010年预算参考数" xfId="3983"/>
    <cellStyle name="差_行政（人员）_不含人员经费系数_财力性转移支付2010年预算参考数 2 2" xfId="3984"/>
    <cellStyle name="差_行政（人员）_不含人员经费系数_财力性转移支付2010年预算参考数 3" xfId="3985"/>
    <cellStyle name="差_行政（人员）_不含人员经费系数_省级财力12.12" xfId="3986"/>
    <cellStyle name="差_行政（人员）_不含人员经费系数_省级财力12.12 2" xfId="3987"/>
    <cellStyle name="差_行政（人员）_不含人员经费系数_省级财力12.12 3" xfId="3988"/>
    <cellStyle name="差_行政（人员）_财力性转移支付2010年预算参考数 3" xfId="3989"/>
    <cellStyle name="差_行政（人员）_财力性转移支付2010年预算参考数 4" xfId="3990"/>
    <cellStyle name="差_行政（人员）_民生政策最低支出需求 4" xfId="3991"/>
    <cellStyle name="差_行政公检法测算_民生政策最低支出需求_财力性转移支付2010年预算参考数 2" xfId="3992"/>
    <cellStyle name="差_行政（人员）_民生政策最低支出需求_2014省级收入12.2（更新后） 3" xfId="3993"/>
    <cellStyle name="差_行政（人员）_民生政策最低支出需求_2014省级收入及财力12.12（更新后） 2" xfId="3994"/>
    <cellStyle name="差_行政（人员）_民生政策最低支出需求_2014省级收入及财力12.12（更新后） 3" xfId="3995"/>
    <cellStyle name="差_行政（人员）_民生政策最低支出需求_财力性转移支付2010年预算参考数 2 2" xfId="3996"/>
    <cellStyle name="差_行政（人员）_民生政策最低支出需求_财力性转移支付2010年预算参考数 3" xfId="3997"/>
    <cellStyle name="差_行政（人员）_民生政策最低支出需求_财力性转移支付2010年预算参考数 4" xfId="3998"/>
    <cellStyle name="差_行政（人员）_民生政策最低支出需求_省级财力12.12 2" xfId="3999"/>
    <cellStyle name="差_行政（人员）_省级财力12.12" xfId="4000"/>
    <cellStyle name="差_行政（人员）_省级财力12.12 2" xfId="4001"/>
    <cellStyle name="差_行政（人员）_县市旗测算-新科目（含人口规模效应）_2014省级收入12.2（更新后） 3" xfId="4002"/>
    <cellStyle name="差_行政（人员）_县市旗测算-新科目（含人口规模效应）_2014省级收入及财力12.12（更新后） 3" xfId="4003"/>
    <cellStyle name="差_行政（人员）_县市旗测算-新科目（含人口规模效应）_财力性转移支付2010年预算参考数 2" xfId="4004"/>
    <cellStyle name="差_行政（人员）_县市旗测算-新科目（含人口规模效应）_财力性转移支付2010年预算参考数 3" xfId="4005"/>
    <cellStyle name="差_行政（人员）_县市旗测算-新科目（含人口规模效应）_财力性转移支付2010年预算参考数 4" xfId="4006"/>
    <cellStyle name="差_行政（人员）_县市旗测算-新科目（含人口规模效应）_省级财力12.12" xfId="4007"/>
    <cellStyle name="差_行政（人员）_县市旗测算-新科目（含人口规模效应）_省级财力12.12 2" xfId="4008"/>
    <cellStyle name="差_行政（人员）_县市旗测算-新科目（含人口规模效应）_省级财力12.12 3" xfId="4009"/>
    <cellStyle name="差_行政公检法测算" xfId="4010"/>
    <cellStyle name="差_行政公检法测算 2 2" xfId="4011"/>
    <cellStyle name="差_行政公检法测算 3" xfId="4012"/>
    <cellStyle name="差_行政公检法测算_2014省级收入12.2（更新后）" xfId="4013"/>
    <cellStyle name="差_行政公检法测算_2014省级收入12.2（更新后） 2" xfId="4014"/>
    <cellStyle name="差_行政公检法测算_2014省级收入及财力12.12（更新后）" xfId="4015"/>
    <cellStyle name="差_行政公检法测算_2014省级收入及财力12.12（更新后） 2" xfId="4016"/>
    <cellStyle name="差_行政公检法测算_2014省级收入及财力12.12（更新后） 3" xfId="4017"/>
    <cellStyle name="差_行政公检法测算_不含人员经费系数 2" xfId="4018"/>
    <cellStyle name="差_行政公检法测算_不含人员经费系数 2 2" xfId="4019"/>
    <cellStyle name="差_行政公检法测算_不含人员经费系数 3" xfId="4020"/>
    <cellStyle name="差_行政公检法测算_不含人员经费系数 4" xfId="4021"/>
    <cellStyle name="差_行政公检法测算_不含人员经费系数_2014省级收入及财力12.12（更新后）" xfId="4022"/>
    <cellStyle name="差_行政公检法测算_不含人员经费系数_2014省级收入及财力12.12（更新后） 2" xfId="4023"/>
    <cellStyle name="差_行政公检法测算_民生政策最低支出需求" xfId="4024"/>
    <cellStyle name="差_行政公检法测算_民生政策最低支出需求 2" xfId="4025"/>
    <cellStyle name="差_行政公检法测算_民生政策最低支出需求_2014省级收入12.2（更新后） 2" xfId="4026"/>
    <cellStyle name="差_行政公检法测算_民生政策最低支出需求_2014省级收入及财力12.12（更新后）" xfId="4027"/>
    <cellStyle name="差_行政公检法测算_民生政策最低支出需求_2014省级收入及财力12.12（更新后） 2" xfId="4028"/>
    <cellStyle name="差_行政公检法测算_民生政策最低支出需求_财力性转移支付2010年预算参考数 2 2" xfId="4029"/>
    <cellStyle name="差_行政公检法测算_民生政策最低支出需求_省级财力12.12" xfId="4030"/>
    <cellStyle name="差_行政公检法测算_省级财力12.12" xfId="4031"/>
    <cellStyle name="差_河南省----2009-05-21（补充数据）_2014省级收入12.2（更新后）" xfId="4032"/>
    <cellStyle name="差_行政公检法测算_省级财力12.12 2" xfId="4033"/>
    <cellStyle name="差_河南 缺口县区测算(地方填报)_2014省级收入12.2（更新后）" xfId="4034"/>
    <cellStyle name="差_行政公检法测算_县市旗测算-新科目（含人口规模效应） 2" xfId="4035"/>
    <cellStyle name="差_行政公检法测算_县市旗测算-新科目（含人口规模效应） 3" xfId="4036"/>
    <cellStyle name="差_行政公检法测算_县市旗测算-新科目（含人口规模效应） 4" xfId="4037"/>
    <cellStyle name="差_行政公检法测算_县市旗测算-新科目（含人口规模效应）_省级财力12.12" xfId="4038"/>
    <cellStyle name="差_行政公检法测算_县市旗测算-新科目（含人口规模效应）_省级财力12.12 2" xfId="4039"/>
    <cellStyle name="差_行政公检法测算_县市旗测算-新科目（含人口规模效应）_省级财力12.12 3" xfId="4040"/>
    <cellStyle name="差_河南 缺口县区测算(地方填报)_2014省级收入及财力12.12（更新后）" xfId="4041"/>
    <cellStyle name="差_河南 缺口县区测算(地方填报)_2014省级收入及财力12.12（更新后） 3" xfId="4042"/>
    <cellStyle name="差_河南 缺口县区测算(地方填报)_省级财力12.12 2" xfId="4043"/>
    <cellStyle name="差_河南 缺口县区测算(地方填报)_省级财力12.12 3" xfId="4044"/>
    <cellStyle name="差_河南 缺口县区测算(地方填报白)" xfId="4045"/>
    <cellStyle name="差_河南 缺口县区测算(地方填报白)_2014省级收入12.2（更新后） 3" xfId="4046"/>
    <cellStyle name="差_河南 缺口县区测算(地方填报白)_2014省级收入及财力12.12（更新后）" xfId="4047"/>
    <cellStyle name="差_河南 缺口县区测算(地方填报白)_2014省级收入及财力12.12（更新后） 2" xfId="4048"/>
    <cellStyle name="差_河南 缺口县区测算(地方填报白)_省级财力12.12" xfId="4049"/>
    <cellStyle name="差_河南 缺口县区测算(地方填报白)_省级财力12.12 2" xfId="4050"/>
    <cellStyle name="差_河南 缺口县区测算(地方填报白)_省级财力12.12 3" xfId="4051"/>
    <cellStyle name="差_河南省----2009-05-21（补充数据）_2014省级收入12.2（更新后） 2" xfId="4052"/>
    <cellStyle name="差_河南省----2009-05-21（补充数据）_2014省级收入12.2（更新后） 3" xfId="4053"/>
    <cellStyle name="差_河南省----2009-05-21（补充数据）_2014省级收入及财力12.12（更新后）" xfId="4054"/>
    <cellStyle name="差_河南省----2009-05-21（补充数据）_2014省级收入及财力12.12（更新后） 2" xfId="4055"/>
    <cellStyle name="差_河南省----2009-05-21（补充数据）_2017年预算草案（债务）" xfId="4056"/>
    <cellStyle name="差_河南省----2009-05-21（补充数据）_附表1-6 2" xfId="4057"/>
    <cellStyle name="差_河南省----2009-05-21（补充数据）_附表1-6 3" xfId="4058"/>
    <cellStyle name="常规 13" xfId="4059"/>
    <cellStyle name="常规 2" xfId="4060"/>
  </cellStyles>
  <dxfs count="1">
    <dxf>
      <font>
        <name val="宋体"/>
        <scheme val="none"/>
        <charset val="0"/>
        <family val="0"/>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2.xml"/><Relationship Id="rId31" Type="http://schemas.openxmlformats.org/officeDocument/2006/relationships/externalLink" Target="externalLinks/externalLink1.xml"/><Relationship Id="rId30" Type="http://schemas.openxmlformats.org/officeDocument/2006/relationships/customXml" Target="../customXml/item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0</xdr:colOff>
      <xdr:row>3</xdr:row>
      <xdr:rowOff>0</xdr:rowOff>
    </xdr:from>
    <xdr:to>
      <xdr:col>12</xdr:col>
      <xdr:colOff>365760</xdr:colOff>
      <xdr:row>3</xdr:row>
      <xdr:rowOff>365760</xdr:rowOff>
    </xdr:to>
    <xdr:pic>
      <xdr:nvPicPr>
        <xdr:cNvPr id="3" name="图片 2"/>
        <xdr:cNvPicPr>
          <a:picLocks noChangeAspect="1"/>
        </xdr:cNvPicPr>
      </xdr:nvPicPr>
      <xdr:blipFill>
        <a:blip r:embed="rId1" r:link="rId2"/>
        <a:stretch>
          <a:fillRect/>
        </a:stretch>
      </xdr:blipFill>
      <xdr:spPr>
        <a:xfrm>
          <a:off x="11039475" y="1316990"/>
          <a:ext cx="365760" cy="365760"/>
        </a:xfrm>
        <a:prstGeom prst="rect">
          <a:avLst/>
        </a:prstGeom>
        <a:noFill/>
        <a:ln>
          <a:noFill/>
        </a:ln>
      </xdr:spPr>
    </xdr:pic>
    <xdr:clientData/>
  </xdr:twoCellAnchor>
  <xdr:twoCellAnchor editAs="oneCell">
    <xdr:from>
      <xdr:col>12</xdr:col>
      <xdr:colOff>0</xdr:colOff>
      <xdr:row>4</xdr:row>
      <xdr:rowOff>0</xdr:rowOff>
    </xdr:from>
    <xdr:to>
      <xdr:col>12</xdr:col>
      <xdr:colOff>365760</xdr:colOff>
      <xdr:row>4</xdr:row>
      <xdr:rowOff>365760</xdr:rowOff>
    </xdr:to>
    <xdr:pic>
      <xdr:nvPicPr>
        <xdr:cNvPr id="4" name="图片 3"/>
        <xdr:cNvPicPr>
          <a:picLocks noChangeAspect="1"/>
        </xdr:cNvPicPr>
      </xdr:nvPicPr>
      <xdr:blipFill>
        <a:blip r:embed="rId3" r:link="rId2"/>
        <a:stretch>
          <a:fillRect/>
        </a:stretch>
      </xdr:blipFill>
      <xdr:spPr>
        <a:xfrm>
          <a:off x="11039475" y="1745615"/>
          <a:ext cx="365760" cy="3657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s001\e\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 val="人民银行"/>
      <sheetName val="2009"/>
      <sheetName val="GDP"/>
      <sheetName val="本年收入合计"/>
      <sheetName val="财政部和发改委范围"/>
      <sheetName val="POWER ASSUMPTIONS"/>
      <sheetName val="20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D13"/>
  <sheetViews>
    <sheetView zoomScale="85" zoomScaleNormal="85" workbookViewId="0">
      <selection activeCell="C7" sqref="C7"/>
    </sheetView>
  </sheetViews>
  <sheetFormatPr defaultColWidth="9.125" defaultRowHeight="14.25" outlineLevelCol="3"/>
  <cols>
    <col min="1" max="1" width="26.375" customWidth="1"/>
    <col min="2" max="2" width="13.625" customWidth="1"/>
    <col min="3" max="3" width="22.5" customWidth="1"/>
    <col min="4" max="4" width="13.625" customWidth="1"/>
  </cols>
  <sheetData>
    <row r="1" ht="20.45" customHeight="1" spans="1:1">
      <c r="A1" t="s">
        <v>0</v>
      </c>
    </row>
    <row r="2" ht="49.5" customHeight="1" spans="1:4">
      <c r="A2" s="52" t="s">
        <v>1</v>
      </c>
      <c r="B2" s="52"/>
      <c r="C2" s="52"/>
      <c r="D2" s="52"/>
    </row>
    <row r="3" ht="30.75" customHeight="1" spans="1:4">
      <c r="A3" s="123" t="s">
        <v>2</v>
      </c>
      <c r="B3" s="123"/>
      <c r="C3" s="123"/>
      <c r="D3" s="123"/>
    </row>
    <row r="4" ht="30.75" customHeight="1" spans="1:4">
      <c r="A4" s="124" t="s">
        <v>3</v>
      </c>
      <c r="B4" s="125" t="s">
        <v>4</v>
      </c>
      <c r="C4" s="124" t="s">
        <v>3</v>
      </c>
      <c r="D4" s="125" t="s">
        <v>5</v>
      </c>
    </row>
    <row r="5" ht="30.75" customHeight="1" spans="1:4">
      <c r="A5" s="126" t="s">
        <v>6</v>
      </c>
      <c r="B5" s="127">
        <v>98986</v>
      </c>
      <c r="C5" s="126" t="s">
        <v>7</v>
      </c>
      <c r="D5" s="127">
        <v>127591</v>
      </c>
    </row>
    <row r="6" ht="30.75" customHeight="1" spans="1:4">
      <c r="A6" s="128" t="s">
        <v>8</v>
      </c>
      <c r="B6" s="127">
        <f>B7+B8+B9</f>
        <v>40138</v>
      </c>
      <c r="C6" s="128" t="s">
        <v>9</v>
      </c>
      <c r="D6" s="127">
        <v>17037</v>
      </c>
    </row>
    <row r="7" ht="30.75" customHeight="1" spans="1:4">
      <c r="A7" s="128" t="s">
        <v>10</v>
      </c>
      <c r="B7" s="127">
        <v>6378</v>
      </c>
      <c r="C7" s="129" t="s">
        <v>11</v>
      </c>
      <c r="D7" s="127">
        <v>7326</v>
      </c>
    </row>
    <row r="8" ht="30.75" customHeight="1" spans="1:4">
      <c r="A8" s="129" t="s">
        <v>12</v>
      </c>
      <c r="B8" s="127">
        <v>30235</v>
      </c>
      <c r="C8" s="128"/>
      <c r="D8" s="127"/>
    </row>
    <row r="9" ht="30.75" customHeight="1" spans="1:4">
      <c r="A9" s="130" t="s">
        <v>13</v>
      </c>
      <c r="B9" s="127">
        <v>3525</v>
      </c>
      <c r="C9" s="131"/>
      <c r="D9" s="127"/>
    </row>
    <row r="10" ht="30.75" customHeight="1" spans="1:4">
      <c r="A10" s="129" t="s">
        <v>14</v>
      </c>
      <c r="B10" s="127">
        <v>11339</v>
      </c>
      <c r="C10" s="132"/>
      <c r="D10" s="127"/>
    </row>
    <row r="11" ht="30.75" customHeight="1" spans="1:4">
      <c r="A11" s="129" t="s">
        <v>15</v>
      </c>
      <c r="B11" s="127">
        <v>1066</v>
      </c>
      <c r="C11" s="131"/>
      <c r="D11" s="127"/>
    </row>
    <row r="12" ht="30.75" customHeight="1" spans="1:4">
      <c r="A12" s="129" t="s">
        <v>16</v>
      </c>
      <c r="B12" s="127">
        <v>425</v>
      </c>
      <c r="C12" s="131"/>
      <c r="D12" s="127"/>
    </row>
    <row r="13" ht="30.75" customHeight="1" spans="1:4">
      <c r="A13" s="133" t="s">
        <v>17</v>
      </c>
      <c r="B13" s="134">
        <f>B5+B6+B10+B11+B12</f>
        <v>151954</v>
      </c>
      <c r="C13" s="133" t="s">
        <v>18</v>
      </c>
      <c r="D13" s="134">
        <f>D5+D6++D8+D7+D10+D11+D12</f>
        <v>151954</v>
      </c>
    </row>
  </sheetData>
  <protectedRanges>
    <protectedRange sqref="B11" name="区域3_2"/>
    <protectedRange sqref="B11" name="区域3_3"/>
    <protectedRange sqref="D7:D10" name="区域3_5"/>
    <protectedRange sqref="D7:D10" name="区域3_5_1"/>
  </protectedRanges>
  <mergeCells count="2">
    <mergeCell ref="A2:D2"/>
    <mergeCell ref="A3:D3"/>
  </mergeCells>
  <printOptions horizontalCentered="1"/>
  <pageMargins left="1.10208333333333" right="1.10208333333333" top="1.45625" bottom="1.37777777777778" header="0.511111111111111" footer="0.511111111111111"/>
  <pageSetup paperSize="9" scale="95"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M16"/>
  <sheetViews>
    <sheetView workbookViewId="0">
      <selection activeCell="A2" sqref="A2:B2"/>
    </sheetView>
  </sheetViews>
  <sheetFormatPr defaultColWidth="8.75" defaultRowHeight="14.25"/>
  <cols>
    <col min="1" max="1" width="34.75" customWidth="1"/>
    <col min="2" max="2" width="20.125" customWidth="1"/>
    <col min="3" max="29" width="9" customWidth="1"/>
  </cols>
  <sheetData>
    <row r="1" ht="20.45" customHeight="1" spans="1:1">
      <c r="A1" t="s">
        <v>2380</v>
      </c>
    </row>
    <row r="2" ht="49.5" customHeight="1" spans="1:13">
      <c r="A2" s="52" t="s">
        <v>2381</v>
      </c>
      <c r="B2" s="52"/>
      <c r="M2" s="53" t="s">
        <v>2382</v>
      </c>
    </row>
    <row r="3" ht="33.75" customHeight="1" spans="1:13">
      <c r="A3" s="21" t="s">
        <v>2</v>
      </c>
      <c r="B3" s="21"/>
      <c r="M3" s="54" t="s">
        <v>2383</v>
      </c>
    </row>
    <row r="4" ht="33.75" customHeight="1" spans="1:13">
      <c r="A4" s="22" t="s">
        <v>3</v>
      </c>
      <c r="B4" s="22" t="s">
        <v>23</v>
      </c>
      <c r="M4" s="55" t="s">
        <v>2384</v>
      </c>
    </row>
    <row r="5" ht="33.75" customHeight="1" spans="1:13">
      <c r="A5" s="22" t="s">
        <v>2385</v>
      </c>
      <c r="B5" s="22"/>
      <c r="M5" s="55" t="s">
        <v>2386</v>
      </c>
    </row>
    <row r="6" ht="33.75" customHeight="1" spans="1:2">
      <c r="A6" s="22" t="s">
        <v>2387</v>
      </c>
      <c r="B6" s="22"/>
    </row>
    <row r="7" ht="33.75" customHeight="1" spans="1:2">
      <c r="A7" s="22" t="s">
        <v>2388</v>
      </c>
      <c r="B7" s="22"/>
    </row>
    <row r="8" ht="33.75" customHeight="1" spans="1:2">
      <c r="A8" s="22" t="s">
        <v>2389</v>
      </c>
      <c r="B8" s="22"/>
    </row>
    <row r="9" ht="33.75" customHeight="1" spans="1:2">
      <c r="A9" s="22" t="s">
        <v>2390</v>
      </c>
      <c r="B9" s="22">
        <v>1000</v>
      </c>
    </row>
    <row r="10" ht="33.75" customHeight="1" spans="1:2">
      <c r="A10" s="22" t="s">
        <v>2391</v>
      </c>
      <c r="B10" s="22"/>
    </row>
    <row r="11" ht="33.75" customHeight="1" spans="1:2">
      <c r="A11" s="22" t="s">
        <v>2392</v>
      </c>
      <c r="B11" s="22"/>
    </row>
    <row r="12" ht="33.75" customHeight="1" spans="1:2">
      <c r="A12" s="22" t="s">
        <v>2393</v>
      </c>
      <c r="B12" s="22"/>
    </row>
    <row r="13" ht="33.75" customHeight="1" spans="1:2">
      <c r="A13" s="22" t="s">
        <v>2394</v>
      </c>
      <c r="B13" s="22"/>
    </row>
    <row r="14" ht="33.75" customHeight="1" spans="1:2">
      <c r="A14" s="22" t="s">
        <v>2395</v>
      </c>
      <c r="B14" s="22"/>
    </row>
    <row r="15" ht="33.75" customHeight="1" spans="1:2">
      <c r="A15" s="22" t="s">
        <v>2396</v>
      </c>
      <c r="B15" s="22"/>
    </row>
    <row r="16" ht="33.75" customHeight="1" spans="1:2">
      <c r="A16" s="22" t="s">
        <v>2397</v>
      </c>
      <c r="B16" s="22">
        <f>SUM(B5:B15)</f>
        <v>1000</v>
      </c>
    </row>
  </sheetData>
  <mergeCells count="2">
    <mergeCell ref="A2:B2"/>
    <mergeCell ref="A3:B3"/>
  </mergeCells>
  <printOptions horizontalCentered="1"/>
  <pageMargins left="1.10208333333333" right="1.10208333333333" top="1.45625" bottom="1.37777777777778" header="0.511111111111111" footer="0.511111111111111"/>
  <pageSetup paperSize="9" orientation="portrait"/>
  <headerFooter alignWithMargins="0" scaleWithDoc="0"/>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sheetPr>
  <dimension ref="A1:C13"/>
  <sheetViews>
    <sheetView showZeros="0" workbookViewId="0">
      <selection activeCell="C10" sqref="C10"/>
    </sheetView>
  </sheetViews>
  <sheetFormatPr defaultColWidth="13.375" defaultRowHeight="32.25" customHeight="1" outlineLevelCol="2"/>
  <cols>
    <col min="1" max="1" width="34" customWidth="1"/>
    <col min="2" max="2" width="19.25" customWidth="1"/>
    <col min="3" max="3" width="19.75" customWidth="1"/>
    <col min="4" max="4" width="13.375" customWidth="1"/>
    <col min="5" max="6" width="24.75" customWidth="1"/>
  </cols>
  <sheetData>
    <row r="1" ht="20.45" customHeight="1" spans="1:1">
      <c r="A1" t="s">
        <v>2398</v>
      </c>
    </row>
    <row r="2" ht="49.5" customHeight="1" spans="1:3">
      <c r="A2" s="52" t="s">
        <v>2399</v>
      </c>
      <c r="B2" s="52"/>
      <c r="C2" s="52"/>
    </row>
    <row r="3" ht="25.5" customHeight="1" spans="2:3">
      <c r="B3" s="21" t="s">
        <v>2</v>
      </c>
      <c r="C3" s="21"/>
    </row>
    <row r="4" ht="36.75" customHeight="1" spans="1:3">
      <c r="A4" s="22" t="s">
        <v>21</v>
      </c>
      <c r="B4" s="22" t="s">
        <v>92</v>
      </c>
      <c r="C4" s="22" t="s">
        <v>2400</v>
      </c>
    </row>
    <row r="5" ht="39.75" customHeight="1" spans="1:3">
      <c r="A5" s="22" t="s">
        <v>2401</v>
      </c>
      <c r="B5" s="22">
        <v>38240</v>
      </c>
      <c r="C5" s="22">
        <v>38240</v>
      </c>
    </row>
    <row r="6" ht="39.75" customHeight="1" spans="1:3">
      <c r="A6" s="22" t="s">
        <v>2402</v>
      </c>
      <c r="B6" s="22">
        <v>32817.4</v>
      </c>
      <c r="C6" s="22">
        <v>32817.4</v>
      </c>
    </row>
    <row r="7" ht="39.75" customHeight="1" spans="1:3">
      <c r="A7" s="22" t="s">
        <v>2403</v>
      </c>
      <c r="B7" s="22">
        <v>44240</v>
      </c>
      <c r="C7" s="22">
        <v>44240</v>
      </c>
    </row>
    <row r="8" ht="39.75" customHeight="1" spans="1:3">
      <c r="A8" s="22" t="s">
        <v>2404</v>
      </c>
      <c r="B8" s="22">
        <v>6000</v>
      </c>
      <c r="C8" s="22">
        <v>6000</v>
      </c>
    </row>
    <row r="9" ht="39.75" customHeight="1" spans="1:3">
      <c r="A9" s="22" t="s">
        <v>2405</v>
      </c>
      <c r="B9" s="22">
        <v>2387</v>
      </c>
      <c r="C9" s="22">
        <v>2387</v>
      </c>
    </row>
    <row r="10" ht="39.75" customHeight="1" spans="1:3">
      <c r="A10" s="22" t="s">
        <v>2406</v>
      </c>
      <c r="B10" s="22">
        <v>38840.4</v>
      </c>
      <c r="C10" s="22">
        <v>38840.4</v>
      </c>
    </row>
    <row r="11" ht="26.1" customHeight="1" spans="1:3">
      <c r="A11" s="22"/>
      <c r="B11" s="22"/>
      <c r="C11" s="22"/>
    </row>
    <row r="12" ht="27" customHeight="1"/>
    <row r="13" ht="23.1" customHeight="1"/>
  </sheetData>
  <mergeCells count="5">
    <mergeCell ref="A2:C2"/>
    <mergeCell ref="B3:C3"/>
    <mergeCell ref="A11:C11"/>
    <mergeCell ref="A12:C12"/>
    <mergeCell ref="A13:C13"/>
  </mergeCells>
  <printOptions horizontalCentered="1"/>
  <pageMargins left="1.10208333333333" right="1.10208333333333" top="1.10208333333333" bottom="1.10208333333333" header="0.511111111111111" footer="0.511111111111111"/>
  <pageSetup paperSize="9"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sheetPr>
  <dimension ref="A1:C5"/>
  <sheetViews>
    <sheetView showZeros="0" workbookViewId="0">
      <pane xSplit="1" ySplit="4" topLeftCell="B5" activePane="bottomRight" state="frozen"/>
      <selection/>
      <selection pane="topRight"/>
      <selection pane="bottomLeft"/>
      <selection pane="bottomRight" activeCell="C5" sqref="C5"/>
    </sheetView>
  </sheetViews>
  <sheetFormatPr defaultColWidth="8.75" defaultRowHeight="18.75" customHeight="1" outlineLevelRow="4" outlineLevelCol="2"/>
  <cols>
    <col min="1" max="1" width="38.75" customWidth="1"/>
    <col min="2" max="2" width="16.25" customWidth="1"/>
    <col min="3" max="3" width="29.625" customWidth="1"/>
    <col min="4" max="30" width="9" customWidth="1"/>
  </cols>
  <sheetData>
    <row r="1" ht="20.45" customHeight="1" spans="1:1">
      <c r="A1" t="s">
        <v>2407</v>
      </c>
    </row>
    <row r="2" ht="49.5" customHeight="1" spans="1:3">
      <c r="A2" s="23" t="s">
        <v>2408</v>
      </c>
      <c r="B2" s="23"/>
      <c r="C2" s="23"/>
    </row>
    <row r="3" ht="33" customHeight="1" spans="3:3">
      <c r="C3" s="21" t="s">
        <v>2</v>
      </c>
    </row>
    <row r="4" ht="33" customHeight="1" spans="1:3">
      <c r="A4" s="22" t="s">
        <v>2409</v>
      </c>
      <c r="B4" s="22" t="s">
        <v>2410</v>
      </c>
      <c r="C4" s="22" t="s">
        <v>2411</v>
      </c>
    </row>
    <row r="5" ht="33" customHeight="1" spans="1:3">
      <c r="A5" s="22" t="s">
        <v>2412</v>
      </c>
      <c r="B5" s="22">
        <v>44240</v>
      </c>
      <c r="C5" s="22">
        <v>38840.4</v>
      </c>
    </row>
  </sheetData>
  <mergeCells count="1">
    <mergeCell ref="A2:C2"/>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13"/>
  <sheetViews>
    <sheetView workbookViewId="0">
      <pane xSplit="2" ySplit="6" topLeftCell="C7" activePane="bottomRight" state="frozen"/>
      <selection/>
      <selection pane="topRight"/>
      <selection pane="bottomLeft"/>
      <selection pane="bottomRight" activeCell="D5" sqref="D5"/>
    </sheetView>
  </sheetViews>
  <sheetFormatPr defaultColWidth="9.125" defaultRowHeight="14.25" outlineLevelCol="5"/>
  <cols>
    <col min="1" max="1" width="32.3" customWidth="1"/>
    <col min="2" max="2" width="10" customWidth="1"/>
    <col min="3" max="3" width="31.3" customWidth="1"/>
    <col min="4" max="4" width="11.125" customWidth="1"/>
  </cols>
  <sheetData>
    <row r="1" ht="20.45" customHeight="1" spans="1:1">
      <c r="A1" t="s">
        <v>2413</v>
      </c>
    </row>
    <row r="2" ht="49.5" customHeight="1" spans="1:4">
      <c r="A2" s="20" t="s">
        <v>2414</v>
      </c>
      <c r="B2" s="20"/>
      <c r="C2" s="20"/>
      <c r="D2" s="20"/>
    </row>
    <row r="3" ht="32.25" customHeight="1" spans="4:4">
      <c r="D3" t="s">
        <v>2415</v>
      </c>
    </row>
    <row r="4" ht="32.25" customHeight="1" spans="1:4">
      <c r="A4" s="22" t="s">
        <v>2416</v>
      </c>
      <c r="B4" s="22" t="s">
        <v>4</v>
      </c>
      <c r="C4" s="22" t="s">
        <v>2416</v>
      </c>
      <c r="D4" s="22" t="s">
        <v>5</v>
      </c>
    </row>
    <row r="5" ht="32.25" customHeight="1" spans="1:4">
      <c r="A5" s="22" t="s">
        <v>2417</v>
      </c>
      <c r="B5" s="22"/>
      <c r="C5" s="22" t="s">
        <v>2418</v>
      </c>
      <c r="D5" s="22">
        <v>41123</v>
      </c>
    </row>
    <row r="6" ht="32.25" customHeight="1" spans="1:4">
      <c r="A6" s="22" t="s">
        <v>2419</v>
      </c>
      <c r="B6" s="22">
        <v>1700</v>
      </c>
      <c r="C6" s="22" t="s">
        <v>2420</v>
      </c>
      <c r="D6" s="22">
        <v>1700</v>
      </c>
    </row>
    <row r="7" ht="32.25" customHeight="1" spans="1:4">
      <c r="A7" s="22" t="s">
        <v>2421</v>
      </c>
      <c r="B7" s="22"/>
      <c r="C7" s="22" t="s">
        <v>2422</v>
      </c>
      <c r="D7" s="22"/>
    </row>
    <row r="8" ht="32.25" customHeight="1" spans="1:4">
      <c r="A8" s="22" t="s">
        <v>2423</v>
      </c>
      <c r="B8" s="22">
        <v>41123</v>
      </c>
      <c r="C8" s="22" t="s">
        <v>2424</v>
      </c>
      <c r="D8" s="22"/>
    </row>
    <row r="9" ht="32.25" customHeight="1" spans="1:4">
      <c r="A9" s="22" t="s">
        <v>2425</v>
      </c>
      <c r="B9" s="22">
        <v>4344</v>
      </c>
      <c r="C9" s="22" t="s">
        <v>2426</v>
      </c>
      <c r="D9" s="22"/>
    </row>
    <row r="10" ht="32.25" customHeight="1" spans="1:4">
      <c r="A10" s="22" t="s">
        <v>2427</v>
      </c>
      <c r="B10" s="22"/>
      <c r="C10" s="22" t="s">
        <v>2428</v>
      </c>
      <c r="D10" s="22">
        <v>4344</v>
      </c>
    </row>
    <row r="11" ht="32.25" customHeight="1" spans="1:4">
      <c r="A11" s="22"/>
      <c r="B11" s="22"/>
      <c r="C11" s="22"/>
      <c r="D11" s="22"/>
    </row>
    <row r="12" ht="32.25" customHeight="1" spans="1:4">
      <c r="A12" s="22"/>
      <c r="B12" s="22"/>
      <c r="C12" s="22"/>
      <c r="D12" s="22"/>
    </row>
    <row r="13" ht="32.25" customHeight="1" spans="1:4">
      <c r="A13" s="22" t="s">
        <v>17</v>
      </c>
      <c r="B13" s="22">
        <f>SUM(B5:B12)</f>
        <v>47167</v>
      </c>
      <c r="C13" s="22" t="s">
        <v>18</v>
      </c>
      <c r="D13" s="22">
        <f>SUM(D5:D12)</f>
        <v>47167</v>
      </c>
    </row>
  </sheetData>
  <protectedRanges>
    <protectedRange password="C433" sqref="C38" name="区域3"/>
    <protectedRange sqref="D32:D37" name="区域2"/>
    <protectedRange sqref="B32:B38" name="区域1"/>
    <protectedRange sqref="B11:B13 D13" name="区域1_1"/>
    <protectedRange sqref="D14:D16" name="区域2_1_1"/>
    <protectedRange sqref="D25:D27" name="区域2_2"/>
  </protectedRanges>
  <mergeCells count="2">
    <mergeCell ref="A2:D2"/>
    <mergeCell ref="E3:F3"/>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5"/>
  <sheetViews>
    <sheetView showZeros="0" workbookViewId="0">
      <selection activeCell="A2" sqref="A2:D2"/>
    </sheetView>
  </sheetViews>
  <sheetFormatPr defaultColWidth="8.75" defaultRowHeight="21" customHeight="1" outlineLevelCol="3"/>
  <cols>
    <col min="1" max="1" width="35.125" customWidth="1"/>
    <col min="2" max="2" width="15.625" customWidth="1"/>
    <col min="3" max="3" width="13.125" customWidth="1"/>
    <col min="4" max="4" width="20.375" customWidth="1"/>
    <col min="5" max="33" width="9" customWidth="1"/>
  </cols>
  <sheetData>
    <row r="1" ht="20.45" customHeight="1" spans="1:1">
      <c r="A1" t="s">
        <v>2429</v>
      </c>
    </row>
    <row r="2" ht="49.5" customHeight="1" spans="1:4">
      <c r="A2" s="20" t="s">
        <v>2430</v>
      </c>
      <c r="B2" s="20"/>
      <c r="C2" s="20"/>
      <c r="D2" s="20"/>
    </row>
    <row r="3" ht="33.75" customHeight="1" spans="4:4">
      <c r="D3" s="21" t="s">
        <v>2</v>
      </c>
    </row>
    <row r="4" ht="33.75" customHeight="1" spans="1:4">
      <c r="A4" s="22" t="s">
        <v>21</v>
      </c>
      <c r="B4" s="22" t="s">
        <v>51</v>
      </c>
      <c r="C4" s="22" t="s">
        <v>2431</v>
      </c>
      <c r="D4" s="22" t="s">
        <v>24</v>
      </c>
    </row>
    <row r="5" ht="33.75" customHeight="1" spans="1:4">
      <c r="A5" s="22" t="s">
        <v>2432</v>
      </c>
      <c r="B5" s="22"/>
      <c r="C5" s="22"/>
      <c r="D5" s="22"/>
    </row>
    <row r="6" ht="33.75" customHeight="1" spans="1:4">
      <c r="A6" s="22" t="s">
        <v>2433</v>
      </c>
      <c r="B6" s="22"/>
      <c r="C6" s="22"/>
      <c r="D6" s="22"/>
    </row>
    <row r="7" ht="33.75" customHeight="1" spans="1:4">
      <c r="A7" s="22" t="s">
        <v>2434</v>
      </c>
      <c r="B7" s="22"/>
      <c r="C7" s="22"/>
      <c r="D7" s="22"/>
    </row>
    <row r="8" ht="33.75" customHeight="1" spans="1:4">
      <c r="A8" s="22" t="s">
        <v>2435</v>
      </c>
      <c r="B8" s="22"/>
      <c r="C8" s="22"/>
      <c r="D8" s="22"/>
    </row>
    <row r="9" ht="33.75" customHeight="1" spans="1:4">
      <c r="A9" s="22" t="s">
        <v>2436</v>
      </c>
      <c r="B9" s="22"/>
      <c r="C9" s="22"/>
      <c r="D9" s="22"/>
    </row>
    <row r="10" ht="33.75" customHeight="1" spans="1:4">
      <c r="A10" s="22" t="s">
        <v>2437</v>
      </c>
      <c r="B10" s="22"/>
      <c r="C10" s="22"/>
      <c r="D10" s="50"/>
    </row>
    <row r="11" ht="33.75" customHeight="1" spans="1:4">
      <c r="A11" s="22" t="s">
        <v>14</v>
      </c>
      <c r="B11" s="51">
        <v>2</v>
      </c>
      <c r="C11" s="51">
        <v>41123</v>
      </c>
      <c r="D11" s="50"/>
    </row>
    <row r="12" ht="33.75" customHeight="1" spans="1:4">
      <c r="A12" s="22" t="s">
        <v>2438</v>
      </c>
      <c r="B12" s="51">
        <v>52322</v>
      </c>
      <c r="C12" s="51">
        <v>1700</v>
      </c>
      <c r="D12" s="50"/>
    </row>
    <row r="13" ht="33.75" customHeight="1" spans="1:4">
      <c r="A13" s="22" t="s">
        <v>16</v>
      </c>
      <c r="B13" s="51">
        <v>2198</v>
      </c>
      <c r="C13" s="51">
        <v>4344</v>
      </c>
      <c r="D13" s="50"/>
    </row>
    <row r="14" ht="33.75" customHeight="1" spans="1:4">
      <c r="A14" s="22" t="s">
        <v>2439</v>
      </c>
      <c r="B14" s="22">
        <v>72000</v>
      </c>
      <c r="C14" s="22"/>
      <c r="D14" s="22"/>
    </row>
    <row r="15" ht="33.75" customHeight="1" spans="1:4">
      <c r="A15" s="22" t="s">
        <v>47</v>
      </c>
      <c r="B15" s="22">
        <f>SUM(B5:B14)</f>
        <v>126522</v>
      </c>
      <c r="C15" s="22">
        <f>SUM(C5:C14)</f>
        <v>47167</v>
      </c>
      <c r="D15" s="50">
        <f>C15/B15*100</f>
        <v>37.28</v>
      </c>
    </row>
  </sheetData>
  <protectedRanges>
    <protectedRange sqref="C5:C7" name="区域1_1"/>
  </protectedRanges>
  <mergeCells count="1">
    <mergeCell ref="A2:D2"/>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263"/>
  <sheetViews>
    <sheetView showZeros="0" workbookViewId="0">
      <pane xSplit="1" ySplit="4" topLeftCell="B247" activePane="bottomRight" state="frozen"/>
      <selection/>
      <selection pane="topRight"/>
      <selection pane="bottomLeft"/>
      <selection pane="bottomRight" activeCell="A1" sqref="$A1:$XFD1048576"/>
    </sheetView>
  </sheetViews>
  <sheetFormatPr defaultColWidth="8.75" defaultRowHeight="24.75" customHeight="1" outlineLevelCol="5"/>
  <cols>
    <col min="1" max="1" width="34.375" style="27" customWidth="1"/>
    <col min="2" max="4" width="9" style="27" customWidth="1"/>
    <col min="5" max="5" width="9.375" style="27" customWidth="1"/>
    <col min="6" max="6" width="13.125" style="27" customWidth="1"/>
    <col min="7" max="28" width="9" style="27" customWidth="1"/>
    <col min="29" max="16384" width="8.75" style="27"/>
  </cols>
  <sheetData>
    <row r="1" ht="20.45" customHeight="1" spans="1:1">
      <c r="A1" s="27" t="s">
        <v>2440</v>
      </c>
    </row>
    <row r="2" ht="33" customHeight="1" spans="1:6">
      <c r="A2" s="43" t="s">
        <v>2441</v>
      </c>
      <c r="B2" s="43"/>
      <c r="C2" s="43"/>
      <c r="D2" s="43"/>
      <c r="E2" s="43"/>
      <c r="F2" s="43"/>
    </row>
    <row r="3" ht="20.1" customHeight="1" spans="6:6">
      <c r="F3" s="27" t="s">
        <v>2</v>
      </c>
    </row>
    <row r="4" ht="49.5" customHeight="1" spans="1:6">
      <c r="A4" s="31" t="s">
        <v>3</v>
      </c>
      <c r="B4" s="31" t="s">
        <v>90</v>
      </c>
      <c r="C4" s="31" t="s">
        <v>91</v>
      </c>
      <c r="D4" s="31" t="s">
        <v>92</v>
      </c>
      <c r="E4" s="31"/>
      <c r="F4" s="31"/>
    </row>
    <row r="5" ht="33" customHeight="1" spans="1:6">
      <c r="A5" s="31"/>
      <c r="B5" s="31"/>
      <c r="C5" s="31"/>
      <c r="D5" s="31" t="s">
        <v>95</v>
      </c>
      <c r="E5" s="31" t="s">
        <v>95</v>
      </c>
      <c r="F5" s="44" t="s">
        <v>97</v>
      </c>
    </row>
    <row r="6" ht="24.95" customHeight="1" spans="1:6">
      <c r="A6" s="34" t="s">
        <v>2442</v>
      </c>
      <c r="B6" s="45">
        <f>SUM(B7,B13,B19)</f>
        <v>0</v>
      </c>
      <c r="C6" s="45">
        <f>SUM(C7,C13,C19)</f>
        <v>0</v>
      </c>
      <c r="D6" s="45">
        <f>SUM(D7,D13,D19)</f>
        <v>2</v>
      </c>
      <c r="E6" s="45">
        <f>SUM(E7,E13,E19)</f>
        <v>3</v>
      </c>
      <c r="F6" s="45" t="str">
        <f t="shared" ref="F6:F69" si="0">IF(C6=0,"",ROUND(D6/C6*100,1))</f>
        <v/>
      </c>
    </row>
    <row r="7" ht="24.95" customHeight="1" spans="1:6">
      <c r="A7" s="36" t="s">
        <v>2443</v>
      </c>
      <c r="B7" s="45">
        <f>SUM(B8:B12)</f>
        <v>0</v>
      </c>
      <c r="C7" s="45">
        <f>SUM(C8:C12)</f>
        <v>0</v>
      </c>
      <c r="D7" s="45">
        <f>SUM(D8:D12)</f>
        <v>2</v>
      </c>
      <c r="E7" s="45">
        <f>SUM(E8:E12)</f>
        <v>3</v>
      </c>
      <c r="F7" s="45" t="str">
        <f t="shared" si="0"/>
        <v/>
      </c>
    </row>
    <row r="8" ht="24.95" customHeight="1" spans="1:6">
      <c r="A8" s="36" t="s">
        <v>2444</v>
      </c>
      <c r="B8" s="45"/>
      <c r="C8" s="45"/>
      <c r="D8" s="45"/>
      <c r="E8" s="45"/>
      <c r="F8" s="45" t="str">
        <f t="shared" si="0"/>
        <v/>
      </c>
    </row>
    <row r="9" ht="24.95" customHeight="1" spans="1:6">
      <c r="A9" s="36" t="s">
        <v>2445</v>
      </c>
      <c r="B9" s="45"/>
      <c r="C9" s="45"/>
      <c r="D9" s="45"/>
      <c r="E9" s="45"/>
      <c r="F9" s="45" t="str">
        <f t="shared" si="0"/>
        <v/>
      </c>
    </row>
    <row r="10" ht="24.95" customHeight="1" spans="1:6">
      <c r="A10" s="36" t="s">
        <v>2446</v>
      </c>
      <c r="B10" s="45"/>
      <c r="C10" s="45"/>
      <c r="D10" s="45"/>
      <c r="E10" s="45"/>
      <c r="F10" s="45" t="str">
        <f t="shared" si="0"/>
        <v/>
      </c>
    </row>
    <row r="11" ht="24.95" customHeight="1" spans="1:6">
      <c r="A11" s="36" t="s">
        <v>2447</v>
      </c>
      <c r="B11" s="45"/>
      <c r="C11" s="45"/>
      <c r="D11" s="45"/>
      <c r="E11" s="45"/>
      <c r="F11" s="45" t="str">
        <f t="shared" si="0"/>
        <v/>
      </c>
    </row>
    <row r="12" ht="24.95" customHeight="1" spans="1:6">
      <c r="A12" s="36" t="s">
        <v>2448</v>
      </c>
      <c r="B12" s="45"/>
      <c r="C12" s="45"/>
      <c r="D12" s="45">
        <v>2</v>
      </c>
      <c r="E12" s="45">
        <v>3</v>
      </c>
      <c r="F12" s="45" t="str">
        <f t="shared" si="0"/>
        <v/>
      </c>
    </row>
    <row r="13" ht="24.95" customHeight="1" spans="1:6">
      <c r="A13" s="36" t="s">
        <v>2449</v>
      </c>
      <c r="B13" s="45">
        <f>SUM(B14:B18)</f>
        <v>0</v>
      </c>
      <c r="C13" s="45">
        <f>SUM(C14:C18)</f>
        <v>0</v>
      </c>
      <c r="D13" s="45">
        <f>SUM(D14:D18)</f>
        <v>0</v>
      </c>
      <c r="E13" s="45">
        <f>SUM(E14:E18)</f>
        <v>0</v>
      </c>
      <c r="F13" s="45" t="str">
        <f t="shared" si="0"/>
        <v/>
      </c>
    </row>
    <row r="14" ht="24.95" customHeight="1" spans="1:6">
      <c r="A14" s="36" t="s">
        <v>2450</v>
      </c>
      <c r="B14" s="45"/>
      <c r="C14" s="45"/>
      <c r="D14" s="45"/>
      <c r="E14" s="45"/>
      <c r="F14" s="45" t="str">
        <f t="shared" si="0"/>
        <v/>
      </c>
    </row>
    <row r="15" ht="18.75" customHeight="1" spans="1:6">
      <c r="A15" s="36" t="s">
        <v>2451</v>
      </c>
      <c r="B15" s="45"/>
      <c r="C15" s="45"/>
      <c r="D15" s="45"/>
      <c r="E15" s="45"/>
      <c r="F15" s="45" t="str">
        <f t="shared" si="0"/>
        <v/>
      </c>
    </row>
    <row r="16" ht="24.95" customHeight="1" spans="1:6">
      <c r="A16" s="36" t="s">
        <v>2452</v>
      </c>
      <c r="B16" s="45"/>
      <c r="C16" s="45"/>
      <c r="D16" s="45"/>
      <c r="E16" s="45"/>
      <c r="F16" s="45" t="str">
        <f t="shared" si="0"/>
        <v/>
      </c>
    </row>
    <row r="17" ht="24.95" customHeight="1" spans="1:6">
      <c r="A17" s="36" t="s">
        <v>2453</v>
      </c>
      <c r="B17" s="45"/>
      <c r="C17" s="45"/>
      <c r="D17" s="45"/>
      <c r="E17" s="45"/>
      <c r="F17" s="45" t="str">
        <f t="shared" si="0"/>
        <v/>
      </c>
    </row>
    <row r="18" ht="24.95" customHeight="1" spans="1:6">
      <c r="A18" s="36" t="s">
        <v>2454</v>
      </c>
      <c r="B18" s="45"/>
      <c r="C18" s="45"/>
      <c r="D18" s="45"/>
      <c r="E18" s="45"/>
      <c r="F18" s="45" t="str">
        <f t="shared" si="0"/>
        <v/>
      </c>
    </row>
    <row r="19" ht="24.95" customHeight="1" spans="1:6">
      <c r="A19" s="36" t="s">
        <v>2455</v>
      </c>
      <c r="B19" s="45">
        <f>SUM(B20:B21)</f>
        <v>0</v>
      </c>
      <c r="C19" s="45">
        <f>SUM(C20:C21)</f>
        <v>0</v>
      </c>
      <c r="D19" s="45">
        <f>SUM(D20:D21)</f>
        <v>0</v>
      </c>
      <c r="E19" s="45">
        <f>SUM(E20:E21)</f>
        <v>0</v>
      </c>
      <c r="F19" s="45" t="str">
        <f t="shared" si="0"/>
        <v/>
      </c>
    </row>
    <row r="20" ht="24.95" customHeight="1" spans="1:6">
      <c r="A20" s="38" t="s">
        <v>2456</v>
      </c>
      <c r="B20" s="45"/>
      <c r="C20" s="45"/>
      <c r="D20" s="45"/>
      <c r="E20" s="45"/>
      <c r="F20" s="45" t="str">
        <f t="shared" si="0"/>
        <v/>
      </c>
    </row>
    <row r="21" ht="27" spans="1:6">
      <c r="A21" s="38" t="s">
        <v>2457</v>
      </c>
      <c r="B21" s="45"/>
      <c r="C21" s="45"/>
      <c r="D21" s="45"/>
      <c r="E21" s="45"/>
      <c r="F21" s="45" t="str">
        <f t="shared" si="0"/>
        <v/>
      </c>
    </row>
    <row r="22" ht="24.95" customHeight="1" spans="1:6">
      <c r="A22" s="34" t="s">
        <v>2458</v>
      </c>
      <c r="B22" s="45">
        <f>SUM(B23,B27,B31)</f>
        <v>1968</v>
      </c>
      <c r="C22" s="45">
        <f>SUM(C23,C27,C31)</f>
        <v>783</v>
      </c>
      <c r="D22" s="45">
        <f>SUM(D23,D27,D31)</f>
        <v>3017</v>
      </c>
      <c r="E22" s="45">
        <f>SUM(E23,E27,E31)</f>
        <v>3019</v>
      </c>
      <c r="F22" s="45">
        <f t="shared" si="0"/>
        <v>385</v>
      </c>
    </row>
    <row r="23" ht="24.95" customHeight="1" spans="1:6">
      <c r="A23" s="36" t="s">
        <v>2459</v>
      </c>
      <c r="B23" s="45">
        <f>SUM(B24:B26)</f>
        <v>1968</v>
      </c>
      <c r="C23" s="45">
        <f>SUM(C24:C26)</f>
        <v>783</v>
      </c>
      <c r="D23" s="45">
        <f>SUM(D24:D26)</f>
        <v>3017</v>
      </c>
      <c r="E23" s="45">
        <f>SUM(E24:E26)</f>
        <v>3019</v>
      </c>
      <c r="F23" s="45">
        <f t="shared" si="0"/>
        <v>385</v>
      </c>
    </row>
    <row r="24" customHeight="1" spans="1:6">
      <c r="A24" s="36" t="s">
        <v>2460</v>
      </c>
      <c r="B24" s="45">
        <v>991</v>
      </c>
      <c r="C24" s="45">
        <v>783</v>
      </c>
      <c r="D24" s="45">
        <v>2303</v>
      </c>
      <c r="E24" s="45">
        <v>2304</v>
      </c>
      <c r="F24" s="45">
        <f t="shared" si="0"/>
        <v>294</v>
      </c>
    </row>
    <row r="25" customHeight="1" spans="1:6">
      <c r="A25" s="36" t="s">
        <v>2461</v>
      </c>
      <c r="B25" s="45">
        <v>977</v>
      </c>
      <c r="C25" s="45"/>
      <c r="D25" s="45">
        <v>714</v>
      </c>
      <c r="E25" s="45">
        <v>715</v>
      </c>
      <c r="F25" s="45" t="str">
        <f t="shared" si="0"/>
        <v/>
      </c>
    </row>
    <row r="26" customHeight="1" spans="1:6">
      <c r="A26" s="36" t="s">
        <v>2462</v>
      </c>
      <c r="B26" s="45"/>
      <c r="C26" s="45"/>
      <c r="D26" s="45"/>
      <c r="E26" s="45"/>
      <c r="F26" s="45" t="str">
        <f t="shared" si="0"/>
        <v/>
      </c>
    </row>
    <row r="27" customHeight="1" spans="1:6">
      <c r="A27" s="36" t="s">
        <v>2463</v>
      </c>
      <c r="B27" s="45">
        <f>SUM(B28:B30)</f>
        <v>0</v>
      </c>
      <c r="C27" s="45">
        <f>SUM(C28:C30)</f>
        <v>0</v>
      </c>
      <c r="D27" s="45">
        <f>SUM(D28:D30)</f>
        <v>0</v>
      </c>
      <c r="E27" s="45">
        <f>SUM(E28:E30)</f>
        <v>0</v>
      </c>
      <c r="F27" s="45" t="str">
        <f t="shared" si="0"/>
        <v/>
      </c>
    </row>
    <row r="28" customHeight="1" spans="1:6">
      <c r="A28" s="36" t="s">
        <v>2460</v>
      </c>
      <c r="B28" s="45"/>
      <c r="C28" s="45"/>
      <c r="D28" s="45"/>
      <c r="E28" s="45"/>
      <c r="F28" s="45" t="str">
        <f t="shared" si="0"/>
        <v/>
      </c>
    </row>
    <row r="29" customHeight="1" spans="1:6">
      <c r="A29" s="36" t="s">
        <v>2461</v>
      </c>
      <c r="B29" s="45"/>
      <c r="C29" s="45"/>
      <c r="D29" s="45"/>
      <c r="E29" s="45"/>
      <c r="F29" s="45" t="str">
        <f t="shared" si="0"/>
        <v/>
      </c>
    </row>
    <row r="30" customHeight="1" spans="1:6">
      <c r="A30" s="37" t="s">
        <v>2464</v>
      </c>
      <c r="B30" s="45"/>
      <c r="C30" s="45"/>
      <c r="D30" s="45"/>
      <c r="E30" s="45"/>
      <c r="F30" s="45" t="str">
        <f t="shared" si="0"/>
        <v/>
      </c>
    </row>
    <row r="31" customHeight="1" spans="1:6">
      <c r="A31" s="36" t="s">
        <v>2465</v>
      </c>
      <c r="B31" s="45">
        <f>SUM(B32:B33)</f>
        <v>0</v>
      </c>
      <c r="C31" s="45">
        <f>SUM(C32:C33)</f>
        <v>0</v>
      </c>
      <c r="D31" s="45">
        <f>SUM(D32:D33)</f>
        <v>0</v>
      </c>
      <c r="E31" s="45">
        <f>SUM(E32:E33)</f>
        <v>0</v>
      </c>
      <c r="F31" s="45" t="str">
        <f t="shared" si="0"/>
        <v/>
      </c>
    </row>
    <row r="32" customHeight="1" spans="1:6">
      <c r="A32" s="38" t="s">
        <v>2461</v>
      </c>
      <c r="B32" s="45"/>
      <c r="C32" s="45"/>
      <c r="D32" s="45"/>
      <c r="E32" s="45"/>
      <c r="F32" s="45" t="str">
        <f t="shared" si="0"/>
        <v/>
      </c>
    </row>
    <row r="33" customHeight="1" spans="1:6">
      <c r="A33" s="38" t="s">
        <v>2466</v>
      </c>
      <c r="B33" s="45"/>
      <c r="C33" s="45"/>
      <c r="D33" s="45"/>
      <c r="E33" s="45"/>
      <c r="F33" s="45" t="str">
        <f t="shared" si="0"/>
        <v/>
      </c>
    </row>
    <row r="34" customHeight="1" spans="1:6">
      <c r="A34" s="34" t="s">
        <v>2467</v>
      </c>
      <c r="B34" s="45">
        <f>SUM(B35,B40)</f>
        <v>0</v>
      </c>
      <c r="C34" s="45">
        <f>SUM(C35,C40)</f>
        <v>0</v>
      </c>
      <c r="D34" s="45">
        <f>SUM(D35,D40)</f>
        <v>0</v>
      </c>
      <c r="E34" s="45">
        <f>SUM(E35,E40)</f>
        <v>0</v>
      </c>
      <c r="F34" s="45" t="str">
        <f t="shared" si="0"/>
        <v/>
      </c>
    </row>
    <row r="35" customHeight="1" spans="1:6">
      <c r="A35" s="34" t="s">
        <v>2468</v>
      </c>
      <c r="B35" s="45">
        <f>SUM(B36:B39)</f>
        <v>0</v>
      </c>
      <c r="C35" s="45">
        <f>SUM(C36:C39)</f>
        <v>0</v>
      </c>
      <c r="D35" s="45">
        <f>SUM(D36:D39)</f>
        <v>0</v>
      </c>
      <c r="E35" s="45">
        <f>SUM(E36:E39)</f>
        <v>0</v>
      </c>
      <c r="F35" s="45" t="str">
        <f t="shared" si="0"/>
        <v/>
      </c>
    </row>
    <row r="36" customHeight="1" spans="1:6">
      <c r="A36" s="34" t="s">
        <v>2469</v>
      </c>
      <c r="B36" s="45"/>
      <c r="C36" s="45"/>
      <c r="D36" s="45"/>
      <c r="E36" s="45"/>
      <c r="F36" s="45" t="str">
        <f t="shared" si="0"/>
        <v/>
      </c>
    </row>
    <row r="37" customHeight="1" spans="1:6">
      <c r="A37" s="34" t="s">
        <v>2470</v>
      </c>
      <c r="B37" s="45"/>
      <c r="C37" s="45"/>
      <c r="D37" s="45"/>
      <c r="E37" s="45"/>
      <c r="F37" s="45" t="str">
        <f t="shared" si="0"/>
        <v/>
      </c>
    </row>
    <row r="38" customHeight="1" spans="1:6">
      <c r="A38" s="34" t="s">
        <v>2471</v>
      </c>
      <c r="B38" s="45"/>
      <c r="C38" s="45"/>
      <c r="D38" s="45"/>
      <c r="E38" s="45"/>
      <c r="F38" s="45" t="str">
        <f t="shared" si="0"/>
        <v/>
      </c>
    </row>
    <row r="39" customHeight="1" spans="1:6">
      <c r="A39" s="34" t="s">
        <v>2472</v>
      </c>
      <c r="B39" s="45"/>
      <c r="C39" s="45"/>
      <c r="D39" s="45"/>
      <c r="E39" s="45"/>
      <c r="F39" s="45" t="str">
        <f t="shared" si="0"/>
        <v/>
      </c>
    </row>
    <row r="40" customHeight="1" spans="1:6">
      <c r="A40" s="34" t="s">
        <v>2473</v>
      </c>
      <c r="B40" s="45">
        <f>SUM(B41:B44)</f>
        <v>0</v>
      </c>
      <c r="C40" s="45">
        <f>SUM(C41:C44)</f>
        <v>0</v>
      </c>
      <c r="D40" s="45">
        <f>SUM(D41:D44)</f>
        <v>0</v>
      </c>
      <c r="E40" s="45">
        <f>SUM(E41:E44)</f>
        <v>0</v>
      </c>
      <c r="F40" s="45" t="str">
        <f t="shared" si="0"/>
        <v/>
      </c>
    </row>
    <row r="41" customHeight="1" spans="1:6">
      <c r="A41" s="34" t="s">
        <v>2474</v>
      </c>
      <c r="B41" s="45"/>
      <c r="C41" s="45"/>
      <c r="D41" s="45"/>
      <c r="E41" s="45"/>
      <c r="F41" s="45" t="str">
        <f t="shared" si="0"/>
        <v/>
      </c>
    </row>
    <row r="42" customHeight="1" spans="1:6">
      <c r="A42" s="34" t="s">
        <v>2475</v>
      </c>
      <c r="B42" s="45"/>
      <c r="C42" s="45"/>
      <c r="D42" s="45"/>
      <c r="E42" s="45"/>
      <c r="F42" s="45" t="str">
        <f t="shared" si="0"/>
        <v/>
      </c>
    </row>
    <row r="43" customHeight="1" spans="1:6">
      <c r="A43" s="34" t="s">
        <v>2476</v>
      </c>
      <c r="B43" s="45"/>
      <c r="C43" s="45"/>
      <c r="D43" s="45"/>
      <c r="E43" s="45"/>
      <c r="F43" s="45" t="str">
        <f t="shared" si="0"/>
        <v/>
      </c>
    </row>
    <row r="44" customHeight="1" spans="1:6">
      <c r="A44" s="34" t="s">
        <v>2477</v>
      </c>
      <c r="B44" s="45"/>
      <c r="C44" s="45"/>
      <c r="D44" s="45"/>
      <c r="E44" s="45"/>
      <c r="F44" s="45" t="str">
        <f t="shared" si="0"/>
        <v/>
      </c>
    </row>
    <row r="45" customHeight="1" spans="1:6">
      <c r="A45" s="34" t="s">
        <v>2478</v>
      </c>
      <c r="B45" s="45">
        <f>SUM(B46,B62,B66,B67,B73,B77,B81,B85,B91,B94)</f>
        <v>500</v>
      </c>
      <c r="C45" s="45">
        <f>SUM(C46,C62,C66,C67,C73,C77,C81,C85,C91,C94)</f>
        <v>82352</v>
      </c>
      <c r="D45" s="45">
        <f>SUM(D46,D62,D66,D67,D73,D77,D81,D85,D91,D94)</f>
        <v>39089</v>
      </c>
      <c r="E45" s="45">
        <f>SUM(E46,E62,E66,E67,E73,E77,E81,E85,E91,E94)</f>
        <v>39090</v>
      </c>
      <c r="F45" s="45">
        <f t="shared" si="0"/>
        <v>48</v>
      </c>
    </row>
    <row r="46" customHeight="1" spans="1:6">
      <c r="A46" s="34" t="s">
        <v>2479</v>
      </c>
      <c r="B46" s="45">
        <f>SUM(B47:B61)</f>
        <v>500</v>
      </c>
      <c r="C46" s="45">
        <f>SUM(C47:C61)</f>
        <v>48996</v>
      </c>
      <c r="D46" s="45">
        <f>SUM(D47:D61)</f>
        <v>0</v>
      </c>
      <c r="E46" s="45">
        <f>SUM(E47:E61)</f>
        <v>0</v>
      </c>
      <c r="F46" s="45">
        <f t="shared" si="0"/>
        <v>0</v>
      </c>
    </row>
    <row r="47" customHeight="1" spans="1:6">
      <c r="A47" s="37" t="s">
        <v>2480</v>
      </c>
      <c r="B47" s="45"/>
      <c r="C47" s="45">
        <v>46918</v>
      </c>
      <c r="D47" s="45"/>
      <c r="E47" s="45"/>
      <c r="F47" s="45">
        <f t="shared" si="0"/>
        <v>0</v>
      </c>
    </row>
    <row r="48" customHeight="1" spans="1:6">
      <c r="A48" s="37" t="s">
        <v>2481</v>
      </c>
      <c r="B48" s="45"/>
      <c r="C48" s="45"/>
      <c r="D48" s="45"/>
      <c r="E48" s="45"/>
      <c r="F48" s="45" t="str">
        <f t="shared" si="0"/>
        <v/>
      </c>
    </row>
    <row r="49" customHeight="1" spans="1:6">
      <c r="A49" s="37" t="s">
        <v>2482</v>
      </c>
      <c r="B49" s="45"/>
      <c r="C49" s="45"/>
      <c r="D49" s="45"/>
      <c r="E49" s="45"/>
      <c r="F49" s="45" t="str">
        <f t="shared" si="0"/>
        <v/>
      </c>
    </row>
    <row r="50" customHeight="1" spans="1:6">
      <c r="A50" s="37" t="s">
        <v>2483</v>
      </c>
      <c r="B50" s="45"/>
      <c r="C50" s="45">
        <v>407</v>
      </c>
      <c r="D50" s="45"/>
      <c r="E50" s="45"/>
      <c r="F50" s="45">
        <f t="shared" si="0"/>
        <v>0</v>
      </c>
    </row>
    <row r="51" customHeight="1" spans="1:6">
      <c r="A51" s="37" t="s">
        <v>2484</v>
      </c>
      <c r="B51" s="45"/>
      <c r="C51" s="45"/>
      <c r="D51" s="45"/>
      <c r="E51" s="45"/>
      <c r="F51" s="45" t="str">
        <f t="shared" si="0"/>
        <v/>
      </c>
    </row>
    <row r="52" customHeight="1" spans="1:6">
      <c r="A52" s="37" t="s">
        <v>2485</v>
      </c>
      <c r="B52" s="45"/>
      <c r="C52" s="45"/>
      <c r="D52" s="45"/>
      <c r="E52" s="45"/>
      <c r="F52" s="45" t="str">
        <f t="shared" si="0"/>
        <v/>
      </c>
    </row>
    <row r="53" customHeight="1" spans="1:6">
      <c r="A53" s="37" t="s">
        <v>2486</v>
      </c>
      <c r="B53" s="45"/>
      <c r="C53" s="45"/>
      <c r="D53" s="45"/>
      <c r="E53" s="45"/>
      <c r="F53" s="45" t="str">
        <f t="shared" si="0"/>
        <v/>
      </c>
    </row>
    <row r="54" customHeight="1" spans="1:6">
      <c r="A54" s="37" t="s">
        <v>2487</v>
      </c>
      <c r="B54" s="45"/>
      <c r="C54" s="45"/>
      <c r="D54" s="45"/>
      <c r="E54" s="45"/>
      <c r="F54" s="45" t="str">
        <f t="shared" si="0"/>
        <v/>
      </c>
    </row>
    <row r="55" customHeight="1" spans="1:6">
      <c r="A55" s="37" t="s">
        <v>2488</v>
      </c>
      <c r="B55" s="45"/>
      <c r="C55" s="45">
        <v>620</v>
      </c>
      <c r="D55" s="45"/>
      <c r="E55" s="45"/>
      <c r="F55" s="45">
        <f t="shared" si="0"/>
        <v>0</v>
      </c>
    </row>
    <row r="56" customHeight="1" spans="1:6">
      <c r="A56" s="37" t="s">
        <v>2489</v>
      </c>
      <c r="B56" s="45"/>
      <c r="C56" s="45"/>
      <c r="D56" s="45"/>
      <c r="E56" s="45"/>
      <c r="F56" s="45" t="str">
        <f t="shared" si="0"/>
        <v/>
      </c>
    </row>
    <row r="57" customHeight="1" spans="1:6">
      <c r="A57" s="37" t="s">
        <v>2066</v>
      </c>
      <c r="B57" s="45"/>
      <c r="C57" s="45"/>
      <c r="D57" s="45"/>
      <c r="E57" s="45"/>
      <c r="F57" s="45" t="str">
        <f t="shared" si="0"/>
        <v/>
      </c>
    </row>
    <row r="58" ht="37" customHeight="1" spans="1:6">
      <c r="A58" s="37" t="s">
        <v>2490</v>
      </c>
      <c r="B58" s="45">
        <v>500</v>
      </c>
      <c r="C58" s="45">
        <v>1051</v>
      </c>
      <c r="D58" s="45"/>
      <c r="E58" s="45"/>
      <c r="F58" s="45">
        <f t="shared" si="0"/>
        <v>0</v>
      </c>
    </row>
    <row r="59" customHeight="1" spans="1:6">
      <c r="A59" s="37" t="s">
        <v>2491</v>
      </c>
      <c r="B59" s="45"/>
      <c r="C59" s="45"/>
      <c r="D59" s="45"/>
      <c r="E59" s="45"/>
      <c r="F59" s="45" t="str">
        <f t="shared" si="0"/>
        <v/>
      </c>
    </row>
    <row r="60" customHeight="1" spans="1:6">
      <c r="A60" s="37" t="s">
        <v>2492</v>
      </c>
      <c r="B60" s="45"/>
      <c r="C60" s="45"/>
      <c r="D60" s="45"/>
      <c r="E60" s="45"/>
      <c r="F60" s="45" t="str">
        <f t="shared" si="0"/>
        <v/>
      </c>
    </row>
    <row r="61" customHeight="1" spans="1:6">
      <c r="A61" s="37" t="s">
        <v>2493</v>
      </c>
      <c r="B61" s="45"/>
      <c r="C61" s="45"/>
      <c r="D61" s="45"/>
      <c r="E61" s="45"/>
      <c r="F61" s="45" t="str">
        <f t="shared" si="0"/>
        <v/>
      </c>
    </row>
    <row r="62" customHeight="1" spans="1:6">
      <c r="A62" s="34" t="s">
        <v>2494</v>
      </c>
      <c r="B62" s="45">
        <f>SUM(B63:B65)</f>
        <v>0</v>
      </c>
      <c r="C62" s="45">
        <f>SUM(C63:C65)</f>
        <v>0</v>
      </c>
      <c r="D62" s="45">
        <f>SUM(D63:D65)</f>
        <v>0</v>
      </c>
      <c r="E62" s="45">
        <f>SUM(E63:E65)</f>
        <v>0</v>
      </c>
      <c r="F62" s="45" t="str">
        <f t="shared" si="0"/>
        <v/>
      </c>
    </row>
    <row r="63" customHeight="1" spans="1:6">
      <c r="A63" s="37" t="s">
        <v>2480</v>
      </c>
      <c r="B63" s="46"/>
      <c r="C63" s="46"/>
      <c r="D63" s="45"/>
      <c r="E63" s="45"/>
      <c r="F63" s="45" t="str">
        <f t="shared" si="0"/>
        <v/>
      </c>
    </row>
    <row r="64" customHeight="1" spans="1:6">
      <c r="A64" s="37" t="s">
        <v>2481</v>
      </c>
      <c r="B64" s="45"/>
      <c r="C64" s="45"/>
      <c r="D64" s="45"/>
      <c r="E64" s="45"/>
      <c r="F64" s="45" t="str">
        <f t="shared" si="0"/>
        <v/>
      </c>
    </row>
    <row r="65" customHeight="1" spans="1:6">
      <c r="A65" s="37" t="s">
        <v>2495</v>
      </c>
      <c r="B65" s="45"/>
      <c r="C65" s="45"/>
      <c r="D65" s="45"/>
      <c r="E65" s="45"/>
      <c r="F65" s="45" t="str">
        <f t="shared" si="0"/>
        <v/>
      </c>
    </row>
    <row r="66" customHeight="1" spans="1:6">
      <c r="A66" s="34" t="s">
        <v>2496</v>
      </c>
      <c r="B66" s="45"/>
      <c r="C66" s="45">
        <v>156</v>
      </c>
      <c r="D66" s="45"/>
      <c r="E66" s="45"/>
      <c r="F66" s="45">
        <f t="shared" si="0"/>
        <v>0</v>
      </c>
    </row>
    <row r="67" customHeight="1" spans="1:6">
      <c r="A67" s="34" t="s">
        <v>2497</v>
      </c>
      <c r="B67" s="45">
        <f>SUM(B68:B72)</f>
        <v>0</v>
      </c>
      <c r="C67" s="45">
        <f>SUM(C68:C72)</f>
        <v>0</v>
      </c>
      <c r="D67" s="45">
        <f>SUM(D68:D72)</f>
        <v>0</v>
      </c>
      <c r="E67" s="45">
        <f>SUM(E68:E72)</f>
        <v>0</v>
      </c>
      <c r="F67" s="45" t="str">
        <f t="shared" si="0"/>
        <v/>
      </c>
    </row>
    <row r="68" customHeight="1" spans="1:6">
      <c r="A68" s="37" t="s">
        <v>2498</v>
      </c>
      <c r="B68" s="45"/>
      <c r="C68" s="45"/>
      <c r="D68" s="45"/>
      <c r="E68" s="45"/>
      <c r="F68" s="45" t="str">
        <f t="shared" si="0"/>
        <v/>
      </c>
    </row>
    <row r="69" customHeight="1" spans="1:6">
      <c r="A69" s="37" t="s">
        <v>2499</v>
      </c>
      <c r="B69" s="45"/>
      <c r="C69" s="45"/>
      <c r="D69" s="45"/>
      <c r="E69" s="45"/>
      <c r="F69" s="45" t="str">
        <f t="shared" si="0"/>
        <v/>
      </c>
    </row>
    <row r="70" customHeight="1" spans="1:6">
      <c r="A70" s="37" t="s">
        <v>2500</v>
      </c>
      <c r="B70" s="45"/>
      <c r="C70" s="45"/>
      <c r="D70" s="45"/>
      <c r="E70" s="45"/>
      <c r="F70" s="45" t="str">
        <f t="shared" ref="F70:F133" si="1">IF(C70=0,"",ROUND(D70/C70*100,1))</f>
        <v/>
      </c>
    </row>
    <row r="71" customHeight="1" spans="1:6">
      <c r="A71" s="37" t="s">
        <v>2501</v>
      </c>
      <c r="B71" s="45"/>
      <c r="C71" s="45"/>
      <c r="D71" s="45"/>
      <c r="E71" s="45"/>
      <c r="F71" s="45" t="str">
        <f t="shared" si="1"/>
        <v/>
      </c>
    </row>
    <row r="72" customHeight="1" spans="1:6">
      <c r="A72" s="37" t="s">
        <v>2502</v>
      </c>
      <c r="B72" s="45"/>
      <c r="C72" s="45"/>
      <c r="D72" s="45"/>
      <c r="E72" s="45"/>
      <c r="F72" s="45" t="str">
        <f t="shared" si="1"/>
        <v/>
      </c>
    </row>
    <row r="73" customHeight="1" spans="1:6">
      <c r="A73" s="34" t="s">
        <v>2503</v>
      </c>
      <c r="B73" s="45">
        <f>SUM(B74:B76)</f>
        <v>0</v>
      </c>
      <c r="C73" s="45">
        <f>SUM(C74:C76)</f>
        <v>0</v>
      </c>
      <c r="D73" s="45">
        <f>SUM(D74:D76)</f>
        <v>0</v>
      </c>
      <c r="E73" s="45">
        <f>SUM(E74:E76)</f>
        <v>0</v>
      </c>
      <c r="F73" s="45" t="str">
        <f t="shared" si="1"/>
        <v/>
      </c>
    </row>
    <row r="74" customHeight="1" spans="1:6">
      <c r="A74" s="34" t="s">
        <v>2504</v>
      </c>
      <c r="B74" s="45"/>
      <c r="C74" s="45"/>
      <c r="D74" s="45"/>
      <c r="E74" s="45"/>
      <c r="F74" s="45" t="str">
        <f t="shared" si="1"/>
        <v/>
      </c>
    </row>
    <row r="75" customHeight="1" spans="1:6">
      <c r="A75" s="34" t="s">
        <v>2505</v>
      </c>
      <c r="B75" s="45"/>
      <c r="C75" s="45"/>
      <c r="D75" s="45"/>
      <c r="E75" s="45"/>
      <c r="F75" s="45" t="str">
        <f t="shared" si="1"/>
        <v/>
      </c>
    </row>
    <row r="76" customHeight="1" spans="1:6">
      <c r="A76" s="34" t="s">
        <v>2506</v>
      </c>
      <c r="B76" s="45"/>
      <c r="C76" s="45"/>
      <c r="D76" s="45"/>
      <c r="E76" s="45"/>
      <c r="F76" s="45" t="str">
        <f t="shared" si="1"/>
        <v/>
      </c>
    </row>
    <row r="77" customHeight="1" spans="1:6">
      <c r="A77" s="34" t="s">
        <v>2507</v>
      </c>
      <c r="B77" s="45">
        <f>SUM(B78:B80)</f>
        <v>0</v>
      </c>
      <c r="C77" s="45">
        <f>SUM(C78:C80)</f>
        <v>0</v>
      </c>
      <c r="D77" s="45">
        <f>SUM(D78:D80)</f>
        <v>0</v>
      </c>
      <c r="E77" s="45">
        <f>SUM(E78:E80)</f>
        <v>0</v>
      </c>
      <c r="F77" s="45" t="str">
        <f t="shared" si="1"/>
        <v/>
      </c>
    </row>
    <row r="78" customHeight="1" spans="1:6">
      <c r="A78" s="38" t="s">
        <v>2480</v>
      </c>
      <c r="B78" s="45"/>
      <c r="C78" s="45"/>
      <c r="D78" s="45"/>
      <c r="E78" s="45"/>
      <c r="F78" s="45" t="str">
        <f t="shared" si="1"/>
        <v/>
      </c>
    </row>
    <row r="79" customHeight="1" spans="1:6">
      <c r="A79" s="38" t="s">
        <v>2481</v>
      </c>
      <c r="B79" s="45"/>
      <c r="C79" s="45"/>
      <c r="D79" s="45"/>
      <c r="E79" s="45"/>
      <c r="F79" s="45" t="str">
        <f t="shared" si="1"/>
        <v/>
      </c>
    </row>
    <row r="80" customHeight="1" spans="1:6">
      <c r="A80" s="38" t="s">
        <v>2508</v>
      </c>
      <c r="B80" s="45"/>
      <c r="C80" s="45"/>
      <c r="D80" s="45"/>
      <c r="E80" s="45"/>
      <c r="F80" s="45" t="str">
        <f t="shared" si="1"/>
        <v/>
      </c>
    </row>
    <row r="81" customHeight="1" spans="1:6">
      <c r="A81" s="34" t="s">
        <v>2509</v>
      </c>
      <c r="B81" s="45">
        <f>SUM(B82:B84)</f>
        <v>0</v>
      </c>
      <c r="C81" s="45">
        <f>SUM(C82:C84)</f>
        <v>33200</v>
      </c>
      <c r="D81" s="45">
        <f>SUM(D82:D84)</f>
        <v>39089</v>
      </c>
      <c r="E81" s="45">
        <f>SUM(E82:E84)</f>
        <v>39090</v>
      </c>
      <c r="F81" s="45">
        <f t="shared" si="1"/>
        <v>118</v>
      </c>
    </row>
    <row r="82" customHeight="1" spans="1:6">
      <c r="A82" s="38" t="s">
        <v>2480</v>
      </c>
      <c r="B82" s="45"/>
      <c r="C82" s="45"/>
      <c r="D82" s="45"/>
      <c r="E82" s="45"/>
      <c r="F82" s="45" t="str">
        <f t="shared" si="1"/>
        <v/>
      </c>
    </row>
    <row r="83" customHeight="1" spans="1:6">
      <c r="A83" s="38" t="s">
        <v>2481</v>
      </c>
      <c r="B83" s="45"/>
      <c r="C83" s="45"/>
      <c r="D83" s="45"/>
      <c r="E83" s="45"/>
      <c r="F83" s="45" t="str">
        <f t="shared" si="1"/>
        <v/>
      </c>
    </row>
    <row r="84" ht="37" customHeight="1" spans="1:6">
      <c r="A84" s="38" t="s">
        <v>2510</v>
      </c>
      <c r="B84" s="45"/>
      <c r="C84" s="45">
        <v>33200</v>
      </c>
      <c r="D84" s="45">
        <v>39089</v>
      </c>
      <c r="E84" s="45">
        <v>39090</v>
      </c>
      <c r="F84" s="45">
        <f t="shared" si="1"/>
        <v>118</v>
      </c>
    </row>
    <row r="85" customHeight="1" spans="1:6">
      <c r="A85" s="34" t="s">
        <v>2511</v>
      </c>
      <c r="B85" s="45">
        <f>SUM(B86:B90)</f>
        <v>0</v>
      </c>
      <c r="C85" s="45">
        <f>SUM(C86:C90)</f>
        <v>0</v>
      </c>
      <c r="D85" s="45">
        <f>SUM(D86:D90)</f>
        <v>0</v>
      </c>
      <c r="E85" s="45">
        <f>SUM(E86:E90)</f>
        <v>0</v>
      </c>
      <c r="F85" s="45" t="str">
        <f t="shared" si="1"/>
        <v/>
      </c>
    </row>
    <row r="86" customHeight="1" spans="1:6">
      <c r="A86" s="38" t="s">
        <v>2498</v>
      </c>
      <c r="B86" s="45"/>
      <c r="C86" s="45"/>
      <c r="D86" s="45"/>
      <c r="E86" s="45"/>
      <c r="F86" s="45" t="str">
        <f t="shared" si="1"/>
        <v/>
      </c>
    </row>
    <row r="87" customHeight="1" spans="1:6">
      <c r="A87" s="38" t="s">
        <v>2499</v>
      </c>
      <c r="B87" s="45"/>
      <c r="C87" s="45"/>
      <c r="D87" s="45"/>
      <c r="E87" s="45"/>
      <c r="F87" s="45" t="str">
        <f t="shared" si="1"/>
        <v/>
      </c>
    </row>
    <row r="88" customHeight="1" spans="1:6">
      <c r="A88" s="38" t="s">
        <v>2500</v>
      </c>
      <c r="B88" s="45"/>
      <c r="C88" s="45"/>
      <c r="D88" s="45"/>
      <c r="E88" s="45"/>
      <c r="F88" s="45" t="str">
        <f t="shared" si="1"/>
        <v/>
      </c>
    </row>
    <row r="89" customHeight="1" spans="1:6">
      <c r="A89" s="38" t="s">
        <v>2501</v>
      </c>
      <c r="B89" s="45"/>
      <c r="C89" s="45"/>
      <c r="D89" s="45"/>
      <c r="E89" s="45"/>
      <c r="F89" s="45" t="str">
        <f t="shared" si="1"/>
        <v/>
      </c>
    </row>
    <row r="90" ht="31" customHeight="1" spans="1:6">
      <c r="A90" s="38" t="s">
        <v>2512</v>
      </c>
      <c r="B90" s="45"/>
      <c r="C90" s="45"/>
      <c r="D90" s="45"/>
      <c r="E90" s="45"/>
      <c r="F90" s="45" t="str">
        <f t="shared" si="1"/>
        <v/>
      </c>
    </row>
    <row r="91" ht="31" customHeight="1" spans="1:6">
      <c r="A91" s="34" t="s">
        <v>2513</v>
      </c>
      <c r="B91" s="45">
        <f>SUM(B92:B93)</f>
        <v>0</v>
      </c>
      <c r="C91" s="45">
        <f>SUM(C92:C93)</f>
        <v>0</v>
      </c>
      <c r="D91" s="45">
        <f>SUM(D92:D93)</f>
        <v>0</v>
      </c>
      <c r="E91" s="45">
        <f>SUM(E92:E93)</f>
        <v>0</v>
      </c>
      <c r="F91" s="45" t="str">
        <f t="shared" si="1"/>
        <v/>
      </c>
    </row>
    <row r="92" customHeight="1" spans="1:6">
      <c r="A92" s="38" t="s">
        <v>2504</v>
      </c>
      <c r="B92" s="45"/>
      <c r="C92" s="45"/>
      <c r="D92" s="45"/>
      <c r="E92" s="45"/>
      <c r="F92" s="45" t="str">
        <f t="shared" si="1"/>
        <v/>
      </c>
    </row>
    <row r="93" customHeight="1" spans="1:6">
      <c r="A93" s="38" t="s">
        <v>2514</v>
      </c>
      <c r="B93" s="45"/>
      <c r="C93" s="45"/>
      <c r="D93" s="45"/>
      <c r="E93" s="45"/>
      <c r="F93" s="45" t="str">
        <f t="shared" si="1"/>
        <v/>
      </c>
    </row>
    <row r="94" customHeight="1" spans="1:6">
      <c r="A94" s="38" t="s">
        <v>2515</v>
      </c>
      <c r="B94" s="45">
        <f>SUM(B95:B102)</f>
        <v>0</v>
      </c>
      <c r="C94" s="45">
        <f>SUM(C95:C102)</f>
        <v>0</v>
      </c>
      <c r="D94" s="45">
        <f>SUM(D95:D102)</f>
        <v>0</v>
      </c>
      <c r="E94" s="45">
        <f>SUM(E95:E102)</f>
        <v>0</v>
      </c>
      <c r="F94" s="45" t="str">
        <f t="shared" si="1"/>
        <v/>
      </c>
    </row>
    <row r="95" customHeight="1" spans="1:6">
      <c r="A95" s="38" t="s">
        <v>2480</v>
      </c>
      <c r="B95" s="45"/>
      <c r="C95" s="45"/>
      <c r="D95" s="45"/>
      <c r="E95" s="45"/>
      <c r="F95" s="45" t="str">
        <f t="shared" si="1"/>
        <v/>
      </c>
    </row>
    <row r="96" customHeight="1" spans="1:6">
      <c r="A96" s="38" t="s">
        <v>2481</v>
      </c>
      <c r="B96" s="45"/>
      <c r="C96" s="45"/>
      <c r="D96" s="45"/>
      <c r="E96" s="45"/>
      <c r="F96" s="45" t="str">
        <f t="shared" si="1"/>
        <v/>
      </c>
    </row>
    <row r="97" customHeight="1" spans="1:6">
      <c r="A97" s="38" t="s">
        <v>2482</v>
      </c>
      <c r="B97" s="45"/>
      <c r="C97" s="45"/>
      <c r="D97" s="45"/>
      <c r="E97" s="45"/>
      <c r="F97" s="45" t="str">
        <f t="shared" si="1"/>
        <v/>
      </c>
    </row>
    <row r="98" customHeight="1" spans="1:6">
      <c r="A98" s="38" t="s">
        <v>2483</v>
      </c>
      <c r="B98" s="45"/>
      <c r="C98" s="45"/>
      <c r="D98" s="45"/>
      <c r="E98" s="45"/>
      <c r="F98" s="45" t="str">
        <f t="shared" si="1"/>
        <v/>
      </c>
    </row>
    <row r="99" customHeight="1" spans="1:6">
      <c r="A99" s="38" t="s">
        <v>2486</v>
      </c>
      <c r="B99" s="45"/>
      <c r="C99" s="45"/>
      <c r="D99" s="45"/>
      <c r="E99" s="45"/>
      <c r="F99" s="45" t="str">
        <f t="shared" si="1"/>
        <v/>
      </c>
    </row>
    <row r="100" customHeight="1" spans="1:6">
      <c r="A100" s="38" t="s">
        <v>2488</v>
      </c>
      <c r="B100" s="45"/>
      <c r="C100" s="45"/>
      <c r="D100" s="45"/>
      <c r="E100" s="45"/>
      <c r="F100" s="45" t="str">
        <f t="shared" si="1"/>
        <v/>
      </c>
    </row>
    <row r="101" customHeight="1" spans="1:6">
      <c r="A101" s="38" t="s">
        <v>2489</v>
      </c>
      <c r="B101" s="45"/>
      <c r="C101" s="45"/>
      <c r="D101" s="45"/>
      <c r="E101" s="45"/>
      <c r="F101" s="45" t="str">
        <f t="shared" si="1"/>
        <v/>
      </c>
    </row>
    <row r="102" customHeight="1" spans="1:6">
      <c r="A102" s="38" t="s">
        <v>2516</v>
      </c>
      <c r="B102" s="45"/>
      <c r="C102" s="45"/>
      <c r="D102" s="45"/>
      <c r="E102" s="45"/>
      <c r="F102" s="45" t="str">
        <f t="shared" si="1"/>
        <v/>
      </c>
    </row>
    <row r="103" customHeight="1" spans="1:6">
      <c r="A103" s="34" t="s">
        <v>2517</v>
      </c>
      <c r="B103" s="45">
        <f>SUM(B104,B109,B114)</f>
        <v>80</v>
      </c>
      <c r="C103" s="45">
        <f>SUM(C104,C109,C114)</f>
        <v>0</v>
      </c>
      <c r="D103" s="45">
        <f>SUM(D104,D109,D114)</f>
        <v>375</v>
      </c>
      <c r="E103" s="45">
        <f>SUM(E104,E109,E114)</f>
        <v>376</v>
      </c>
      <c r="F103" s="45" t="str">
        <f t="shared" si="1"/>
        <v/>
      </c>
    </row>
    <row r="104" customHeight="1" spans="1:6">
      <c r="A104" s="37" t="s">
        <v>2518</v>
      </c>
      <c r="B104" s="45">
        <f>SUM(B105:B108)</f>
        <v>80</v>
      </c>
      <c r="C104" s="45">
        <f>SUM(C105:C108)</f>
        <v>0</v>
      </c>
      <c r="D104" s="45">
        <f>SUM(D105:D108)</f>
        <v>375</v>
      </c>
      <c r="E104" s="45">
        <f>SUM(E105:E108)</f>
        <v>376</v>
      </c>
      <c r="F104" s="45" t="str">
        <f t="shared" si="1"/>
        <v/>
      </c>
    </row>
    <row r="105" customHeight="1" spans="1:6">
      <c r="A105" s="37" t="s">
        <v>2461</v>
      </c>
      <c r="B105" s="45">
        <v>70</v>
      </c>
      <c r="C105" s="45"/>
      <c r="D105" s="45"/>
      <c r="E105" s="45"/>
      <c r="F105" s="45" t="str">
        <f t="shared" si="1"/>
        <v/>
      </c>
    </row>
    <row r="106" customHeight="1" spans="1:6">
      <c r="A106" s="37" t="s">
        <v>2519</v>
      </c>
      <c r="B106" s="45">
        <v>10</v>
      </c>
      <c r="C106" s="45"/>
      <c r="D106" s="45">
        <v>375</v>
      </c>
      <c r="E106" s="45">
        <v>376</v>
      </c>
      <c r="F106" s="45" t="str">
        <f t="shared" si="1"/>
        <v/>
      </c>
    </row>
    <row r="107" customHeight="1" spans="1:6">
      <c r="A107" s="37" t="s">
        <v>2520</v>
      </c>
      <c r="B107" s="45"/>
      <c r="C107" s="45"/>
      <c r="D107" s="45"/>
      <c r="E107" s="45"/>
      <c r="F107" s="45" t="str">
        <f t="shared" si="1"/>
        <v/>
      </c>
    </row>
    <row r="108" customHeight="1" spans="1:6">
      <c r="A108" s="37" t="s">
        <v>2521</v>
      </c>
      <c r="B108" s="45"/>
      <c r="C108" s="45"/>
      <c r="D108" s="45"/>
      <c r="E108" s="45"/>
      <c r="F108" s="45" t="str">
        <f t="shared" si="1"/>
        <v/>
      </c>
    </row>
    <row r="109" customHeight="1" spans="1:6">
      <c r="A109" s="37" t="s">
        <v>2522</v>
      </c>
      <c r="B109" s="45">
        <f>SUM(B110:B113)</f>
        <v>0</v>
      </c>
      <c r="C109" s="45">
        <f>SUM(C110:C113)</f>
        <v>0</v>
      </c>
      <c r="D109" s="45">
        <f>SUM(D110:D113)</f>
        <v>0</v>
      </c>
      <c r="E109" s="45">
        <f>SUM(E110:E113)</f>
        <v>0</v>
      </c>
      <c r="F109" s="45" t="str">
        <f t="shared" si="1"/>
        <v/>
      </c>
    </row>
    <row r="110" customHeight="1" spans="1:6">
      <c r="A110" s="37" t="s">
        <v>2461</v>
      </c>
      <c r="B110" s="45"/>
      <c r="C110" s="45"/>
      <c r="D110" s="45"/>
      <c r="E110" s="45"/>
      <c r="F110" s="45" t="str">
        <f t="shared" si="1"/>
        <v/>
      </c>
    </row>
    <row r="111" customHeight="1" spans="1:6">
      <c r="A111" s="37" t="s">
        <v>2519</v>
      </c>
      <c r="B111" s="45"/>
      <c r="C111" s="45"/>
      <c r="D111" s="45"/>
      <c r="E111" s="45"/>
      <c r="F111" s="45" t="str">
        <f t="shared" si="1"/>
        <v/>
      </c>
    </row>
    <row r="112" customHeight="1" spans="1:6">
      <c r="A112" s="37" t="s">
        <v>2523</v>
      </c>
      <c r="B112" s="45"/>
      <c r="C112" s="45"/>
      <c r="D112" s="45"/>
      <c r="E112" s="45"/>
      <c r="F112" s="45" t="str">
        <f t="shared" si="1"/>
        <v/>
      </c>
    </row>
    <row r="113" customHeight="1" spans="1:6">
      <c r="A113" s="37" t="s">
        <v>2524</v>
      </c>
      <c r="B113" s="45"/>
      <c r="C113" s="45"/>
      <c r="D113" s="45"/>
      <c r="E113" s="45"/>
      <c r="F113" s="45" t="str">
        <f t="shared" si="1"/>
        <v/>
      </c>
    </row>
    <row r="114" customHeight="1" spans="1:6">
      <c r="A114" s="37" t="s">
        <v>2525</v>
      </c>
      <c r="B114" s="45">
        <f>SUM(B115:B118)</f>
        <v>0</v>
      </c>
      <c r="C114" s="45">
        <f>SUM(C115:C118)</f>
        <v>0</v>
      </c>
      <c r="D114" s="45">
        <f>SUM(D115:D118)</f>
        <v>0</v>
      </c>
      <c r="E114" s="45">
        <f>SUM(E115:E118)</f>
        <v>0</v>
      </c>
      <c r="F114" s="45" t="str">
        <f t="shared" si="1"/>
        <v/>
      </c>
    </row>
    <row r="115" customHeight="1" spans="1:6">
      <c r="A115" s="37" t="s">
        <v>1594</v>
      </c>
      <c r="B115" s="45"/>
      <c r="C115" s="45"/>
      <c r="D115" s="45"/>
      <c r="E115" s="45"/>
      <c r="F115" s="45" t="str">
        <f t="shared" si="1"/>
        <v/>
      </c>
    </row>
    <row r="116" customHeight="1" spans="1:6">
      <c r="A116" s="37" t="s">
        <v>2526</v>
      </c>
      <c r="B116" s="45"/>
      <c r="C116" s="45"/>
      <c r="D116" s="45"/>
      <c r="E116" s="45"/>
      <c r="F116" s="45" t="str">
        <f t="shared" si="1"/>
        <v/>
      </c>
    </row>
    <row r="117" customHeight="1" spans="1:6">
      <c r="A117" s="37" t="s">
        <v>2527</v>
      </c>
      <c r="B117" s="45"/>
      <c r="C117" s="45"/>
      <c r="D117" s="45"/>
      <c r="E117" s="45"/>
      <c r="F117" s="45" t="str">
        <f t="shared" si="1"/>
        <v/>
      </c>
    </row>
    <row r="118" customHeight="1" spans="1:6">
      <c r="A118" s="37" t="s">
        <v>2528</v>
      </c>
      <c r="B118" s="45"/>
      <c r="C118" s="45"/>
      <c r="D118" s="45"/>
      <c r="E118" s="45"/>
      <c r="F118" s="45" t="str">
        <f t="shared" si="1"/>
        <v/>
      </c>
    </row>
    <row r="119" customHeight="1" spans="1:6">
      <c r="A119" s="36" t="s">
        <v>2529</v>
      </c>
      <c r="B119" s="45">
        <f>SUM(B120,B125,B130,B139,B146,B155,B158,B161)</f>
        <v>0</v>
      </c>
      <c r="C119" s="45">
        <f>SUM(C120,C125,C130,C139,C146,C155,C158,C161)</f>
        <v>0</v>
      </c>
      <c r="D119" s="45">
        <f>SUM(D120,D125,D130,D139,D146,D155,D158,D161)</f>
        <v>0</v>
      </c>
      <c r="E119" s="45">
        <f>SUM(E120,E125,E130,E139,E146,E155,E158,E161)</f>
        <v>0</v>
      </c>
      <c r="F119" s="45" t="str">
        <f t="shared" si="1"/>
        <v/>
      </c>
    </row>
    <row r="120" customHeight="1" spans="1:6">
      <c r="A120" s="37" t="s">
        <v>2530</v>
      </c>
      <c r="B120" s="45">
        <f>SUM(B121:B124)</f>
        <v>0</v>
      </c>
      <c r="C120" s="45">
        <f>SUM(C121:C124)</f>
        <v>0</v>
      </c>
      <c r="D120" s="45">
        <f>SUM(D121:D124)</f>
        <v>0</v>
      </c>
      <c r="E120" s="45">
        <f>SUM(E121:E124)</f>
        <v>0</v>
      </c>
      <c r="F120" s="45" t="str">
        <f t="shared" si="1"/>
        <v/>
      </c>
    </row>
    <row r="121" customHeight="1" spans="1:6">
      <c r="A121" s="37" t="s">
        <v>1662</v>
      </c>
      <c r="B121" s="45"/>
      <c r="C121" s="45"/>
      <c r="D121" s="45"/>
      <c r="E121" s="45"/>
      <c r="F121" s="45" t="str">
        <f t="shared" si="1"/>
        <v/>
      </c>
    </row>
    <row r="122" customHeight="1" spans="1:6">
      <c r="A122" s="37" t="s">
        <v>1664</v>
      </c>
      <c r="B122" s="45"/>
      <c r="C122" s="45"/>
      <c r="D122" s="45"/>
      <c r="E122" s="45"/>
      <c r="F122" s="45" t="str">
        <f t="shared" si="1"/>
        <v/>
      </c>
    </row>
    <row r="123" customHeight="1" spans="1:6">
      <c r="A123" s="37" t="s">
        <v>2531</v>
      </c>
      <c r="B123" s="45"/>
      <c r="C123" s="45"/>
      <c r="D123" s="45"/>
      <c r="E123" s="45"/>
      <c r="F123" s="45" t="str">
        <f t="shared" si="1"/>
        <v/>
      </c>
    </row>
    <row r="124" customHeight="1" spans="1:6">
      <c r="A124" s="37" t="s">
        <v>2532</v>
      </c>
      <c r="B124" s="45"/>
      <c r="C124" s="45"/>
      <c r="D124" s="45"/>
      <c r="E124" s="45"/>
      <c r="F124" s="45" t="str">
        <f t="shared" si="1"/>
        <v/>
      </c>
    </row>
    <row r="125" customHeight="1" spans="1:6">
      <c r="A125" s="37" t="s">
        <v>2533</v>
      </c>
      <c r="B125" s="45">
        <f>SUM(B126:B129)</f>
        <v>0</v>
      </c>
      <c r="C125" s="45">
        <f>SUM(C126:C129)</f>
        <v>0</v>
      </c>
      <c r="D125" s="45">
        <f>SUM(D126:D129)</f>
        <v>0</v>
      </c>
      <c r="E125" s="45">
        <f>SUM(E126:E129)</f>
        <v>0</v>
      </c>
      <c r="F125" s="45" t="str">
        <f t="shared" si="1"/>
        <v/>
      </c>
    </row>
    <row r="126" customHeight="1" spans="1:6">
      <c r="A126" s="37" t="s">
        <v>2531</v>
      </c>
      <c r="B126" s="45"/>
      <c r="C126" s="45"/>
      <c r="D126" s="45"/>
      <c r="E126" s="45"/>
      <c r="F126" s="45" t="str">
        <f t="shared" si="1"/>
        <v/>
      </c>
    </row>
    <row r="127" customHeight="1" spans="1:6">
      <c r="A127" s="37" t="s">
        <v>2534</v>
      </c>
      <c r="B127" s="45"/>
      <c r="C127" s="45"/>
      <c r="D127" s="45"/>
      <c r="E127" s="45"/>
      <c r="F127" s="45" t="str">
        <f t="shared" si="1"/>
        <v/>
      </c>
    </row>
    <row r="128" customHeight="1" spans="1:6">
      <c r="A128" s="37" t="s">
        <v>2535</v>
      </c>
      <c r="B128" s="45"/>
      <c r="C128" s="45"/>
      <c r="D128" s="45"/>
      <c r="E128" s="45"/>
      <c r="F128" s="45" t="str">
        <f t="shared" si="1"/>
        <v/>
      </c>
    </row>
    <row r="129" customHeight="1" spans="1:6">
      <c r="A129" s="37" t="s">
        <v>2536</v>
      </c>
      <c r="B129" s="45"/>
      <c r="C129" s="45"/>
      <c r="D129" s="45"/>
      <c r="E129" s="45"/>
      <c r="F129" s="45" t="str">
        <f t="shared" si="1"/>
        <v/>
      </c>
    </row>
    <row r="130" customHeight="1" spans="1:6">
      <c r="A130" s="37" t="s">
        <v>2537</v>
      </c>
      <c r="B130" s="45">
        <f>SUM(B131:B138)</f>
        <v>0</v>
      </c>
      <c r="C130" s="45">
        <f>SUM(C131:C138)</f>
        <v>0</v>
      </c>
      <c r="D130" s="45">
        <f>SUM(D131:D138)</f>
        <v>0</v>
      </c>
      <c r="E130" s="45">
        <f>SUM(E131:E138)</f>
        <v>0</v>
      </c>
      <c r="F130" s="45" t="str">
        <f t="shared" si="1"/>
        <v/>
      </c>
    </row>
    <row r="131" customHeight="1" spans="1:6">
      <c r="A131" s="37" t="s">
        <v>2538</v>
      </c>
      <c r="B131" s="45"/>
      <c r="C131" s="45"/>
      <c r="D131" s="45"/>
      <c r="E131" s="45"/>
      <c r="F131" s="45" t="str">
        <f t="shared" si="1"/>
        <v/>
      </c>
    </row>
    <row r="132" customHeight="1" spans="1:6">
      <c r="A132" s="37" t="s">
        <v>2539</v>
      </c>
      <c r="B132" s="45"/>
      <c r="C132" s="45"/>
      <c r="D132" s="45"/>
      <c r="E132" s="45"/>
      <c r="F132" s="45" t="str">
        <f t="shared" si="1"/>
        <v/>
      </c>
    </row>
    <row r="133" customHeight="1" spans="1:6">
      <c r="A133" s="37" t="s">
        <v>2540</v>
      </c>
      <c r="B133" s="45"/>
      <c r="C133" s="45"/>
      <c r="D133" s="45"/>
      <c r="E133" s="45"/>
      <c r="F133" s="45" t="str">
        <f t="shared" si="1"/>
        <v/>
      </c>
    </row>
    <row r="134" customHeight="1" spans="1:6">
      <c r="A134" s="37" t="s">
        <v>2541</v>
      </c>
      <c r="B134" s="45"/>
      <c r="C134" s="45"/>
      <c r="D134" s="45"/>
      <c r="E134" s="45"/>
      <c r="F134" s="45" t="str">
        <f t="shared" ref="F134:F197" si="2">IF(C134=0,"",ROUND(D134/C134*100,1))</f>
        <v/>
      </c>
    </row>
    <row r="135" customHeight="1" spans="1:6">
      <c r="A135" s="37" t="s">
        <v>2542</v>
      </c>
      <c r="B135" s="45"/>
      <c r="C135" s="45"/>
      <c r="D135" s="45"/>
      <c r="E135" s="45"/>
      <c r="F135" s="45" t="str">
        <f t="shared" si="2"/>
        <v/>
      </c>
    </row>
    <row r="136" customHeight="1" spans="1:6">
      <c r="A136" s="37" t="s">
        <v>2543</v>
      </c>
      <c r="B136" s="45"/>
      <c r="C136" s="45"/>
      <c r="D136" s="45"/>
      <c r="E136" s="45"/>
      <c r="F136" s="45" t="str">
        <f t="shared" si="2"/>
        <v/>
      </c>
    </row>
    <row r="137" customHeight="1" spans="1:6">
      <c r="A137" s="37" t="s">
        <v>2544</v>
      </c>
      <c r="B137" s="45"/>
      <c r="C137" s="45"/>
      <c r="D137" s="45"/>
      <c r="E137" s="45"/>
      <c r="F137" s="45" t="str">
        <f t="shared" si="2"/>
        <v/>
      </c>
    </row>
    <row r="138" customHeight="1" spans="1:6">
      <c r="A138" s="37" t="s">
        <v>2545</v>
      </c>
      <c r="B138" s="45"/>
      <c r="C138" s="45"/>
      <c r="D138" s="45"/>
      <c r="E138" s="45"/>
      <c r="F138" s="45" t="str">
        <f t="shared" si="2"/>
        <v/>
      </c>
    </row>
    <row r="139" customHeight="1" spans="1:6">
      <c r="A139" s="37" t="s">
        <v>2546</v>
      </c>
      <c r="B139" s="45">
        <f>SUM(B140:B145)</f>
        <v>0</v>
      </c>
      <c r="C139" s="45">
        <f>SUM(C140:C145)</f>
        <v>0</v>
      </c>
      <c r="D139" s="45">
        <f>SUM(D140:D145)</f>
        <v>0</v>
      </c>
      <c r="E139" s="45">
        <f>SUM(E140:E145)</f>
        <v>0</v>
      </c>
      <c r="F139" s="45" t="str">
        <f t="shared" si="2"/>
        <v/>
      </c>
    </row>
    <row r="140" customHeight="1" spans="1:6">
      <c r="A140" s="37" t="s">
        <v>2547</v>
      </c>
      <c r="B140" s="45"/>
      <c r="C140" s="45"/>
      <c r="D140" s="45"/>
      <c r="E140" s="45"/>
      <c r="F140" s="45" t="str">
        <f t="shared" si="2"/>
        <v/>
      </c>
    </row>
    <row r="141" customHeight="1" spans="1:6">
      <c r="A141" s="37" t="s">
        <v>2548</v>
      </c>
      <c r="B141" s="45"/>
      <c r="C141" s="45"/>
      <c r="D141" s="45"/>
      <c r="E141" s="45"/>
      <c r="F141" s="45" t="str">
        <f t="shared" si="2"/>
        <v/>
      </c>
    </row>
    <row r="142" customHeight="1" spans="1:6">
      <c r="A142" s="37" t="s">
        <v>2549</v>
      </c>
      <c r="B142" s="45"/>
      <c r="C142" s="45"/>
      <c r="D142" s="45"/>
      <c r="E142" s="45"/>
      <c r="F142" s="45" t="str">
        <f t="shared" si="2"/>
        <v/>
      </c>
    </row>
    <row r="143" customHeight="1" spans="1:6">
      <c r="A143" s="37" t="s">
        <v>2550</v>
      </c>
      <c r="B143" s="45"/>
      <c r="C143" s="45"/>
      <c r="D143" s="45"/>
      <c r="E143" s="45"/>
      <c r="F143" s="45" t="str">
        <f t="shared" si="2"/>
        <v/>
      </c>
    </row>
    <row r="144" customHeight="1" spans="1:6">
      <c r="A144" s="37" t="s">
        <v>2551</v>
      </c>
      <c r="B144" s="45"/>
      <c r="C144" s="45"/>
      <c r="D144" s="45"/>
      <c r="E144" s="45"/>
      <c r="F144" s="45" t="str">
        <f t="shared" si="2"/>
        <v/>
      </c>
    </row>
    <row r="145" customHeight="1" spans="1:6">
      <c r="A145" s="37" t="s">
        <v>2552</v>
      </c>
      <c r="B145" s="45"/>
      <c r="C145" s="45"/>
      <c r="D145" s="45"/>
      <c r="E145" s="45"/>
      <c r="F145" s="45" t="str">
        <f t="shared" si="2"/>
        <v/>
      </c>
    </row>
    <row r="146" customHeight="1" spans="1:6">
      <c r="A146" s="37" t="s">
        <v>2553</v>
      </c>
      <c r="B146" s="45">
        <f>SUM(B147:B154)</f>
        <v>0</v>
      </c>
      <c r="C146" s="45">
        <f>SUM(C147:C154)</f>
        <v>0</v>
      </c>
      <c r="D146" s="45">
        <f>SUM(D147:D154)</f>
        <v>0</v>
      </c>
      <c r="E146" s="45">
        <f>SUM(E147:E154)</f>
        <v>0</v>
      </c>
      <c r="F146" s="45" t="str">
        <f t="shared" si="2"/>
        <v/>
      </c>
    </row>
    <row r="147" customHeight="1" spans="1:6">
      <c r="A147" s="37" t="s">
        <v>2554</v>
      </c>
      <c r="B147" s="45"/>
      <c r="C147" s="45"/>
      <c r="D147" s="45"/>
      <c r="E147" s="45"/>
      <c r="F147" s="45" t="str">
        <f t="shared" si="2"/>
        <v/>
      </c>
    </row>
    <row r="148" customHeight="1" spans="1:6">
      <c r="A148" s="37" t="s">
        <v>1722</v>
      </c>
      <c r="B148" s="45"/>
      <c r="C148" s="45"/>
      <c r="D148" s="45"/>
      <c r="E148" s="45"/>
      <c r="F148" s="45" t="str">
        <f t="shared" si="2"/>
        <v/>
      </c>
    </row>
    <row r="149" customHeight="1" spans="1:6">
      <c r="A149" s="37" t="s">
        <v>2555</v>
      </c>
      <c r="B149" s="45"/>
      <c r="C149" s="45"/>
      <c r="D149" s="45"/>
      <c r="E149" s="45"/>
      <c r="F149" s="45" t="str">
        <f t="shared" si="2"/>
        <v/>
      </c>
    </row>
    <row r="150" customHeight="1" spans="1:6">
      <c r="A150" s="37" t="s">
        <v>2556</v>
      </c>
      <c r="B150" s="45"/>
      <c r="C150" s="45"/>
      <c r="D150" s="45"/>
      <c r="E150" s="45"/>
      <c r="F150" s="45" t="str">
        <f t="shared" si="2"/>
        <v/>
      </c>
    </row>
    <row r="151" customHeight="1" spans="1:6">
      <c r="A151" s="37" t="s">
        <v>2557</v>
      </c>
      <c r="B151" s="45"/>
      <c r="C151" s="45"/>
      <c r="D151" s="45"/>
      <c r="E151" s="45"/>
      <c r="F151" s="45" t="str">
        <f t="shared" si="2"/>
        <v/>
      </c>
    </row>
    <row r="152" customHeight="1" spans="1:6">
      <c r="A152" s="37" t="s">
        <v>2558</v>
      </c>
      <c r="B152" s="45"/>
      <c r="C152" s="45"/>
      <c r="D152" s="45"/>
      <c r="E152" s="45"/>
      <c r="F152" s="45" t="str">
        <f t="shared" si="2"/>
        <v/>
      </c>
    </row>
    <row r="153" customHeight="1" spans="1:6">
      <c r="A153" s="37" t="s">
        <v>2559</v>
      </c>
      <c r="B153" s="45"/>
      <c r="C153" s="45"/>
      <c r="D153" s="45"/>
      <c r="E153" s="45"/>
      <c r="F153" s="45" t="str">
        <f t="shared" si="2"/>
        <v/>
      </c>
    </row>
    <row r="154" customHeight="1" spans="1:6">
      <c r="A154" s="37" t="s">
        <v>2560</v>
      </c>
      <c r="B154" s="45"/>
      <c r="C154" s="45"/>
      <c r="D154" s="45"/>
      <c r="E154" s="45"/>
      <c r="F154" s="45" t="str">
        <f t="shared" si="2"/>
        <v/>
      </c>
    </row>
    <row r="155" customHeight="1" spans="1:6">
      <c r="A155" s="37" t="s">
        <v>2561</v>
      </c>
      <c r="B155" s="45">
        <f>SUM(B156:B157)</f>
        <v>0</v>
      </c>
      <c r="C155" s="45">
        <f>SUM(C156:C157)</f>
        <v>0</v>
      </c>
      <c r="D155" s="45">
        <f>SUM(D156:D157)</f>
        <v>0</v>
      </c>
      <c r="E155" s="45">
        <f>SUM(E156:E157)</f>
        <v>0</v>
      </c>
      <c r="F155" s="45" t="str">
        <f t="shared" si="2"/>
        <v/>
      </c>
    </row>
    <row r="156" customHeight="1" spans="1:6">
      <c r="A156" s="38" t="s">
        <v>1662</v>
      </c>
      <c r="B156" s="45"/>
      <c r="C156" s="45"/>
      <c r="D156" s="45"/>
      <c r="E156" s="45"/>
      <c r="F156" s="45" t="str">
        <f t="shared" si="2"/>
        <v/>
      </c>
    </row>
    <row r="157" customHeight="1" spans="1:6">
      <c r="A157" s="38" t="s">
        <v>2562</v>
      </c>
      <c r="B157" s="45"/>
      <c r="C157" s="45"/>
      <c r="D157" s="45"/>
      <c r="E157" s="45"/>
      <c r="F157" s="45" t="str">
        <f t="shared" si="2"/>
        <v/>
      </c>
    </row>
    <row r="158" customHeight="1" spans="1:6">
      <c r="A158" s="37" t="s">
        <v>2563</v>
      </c>
      <c r="B158" s="45">
        <f>SUM(B159:B160)</f>
        <v>0</v>
      </c>
      <c r="C158" s="45">
        <f>SUM(C159:C160)</f>
        <v>0</v>
      </c>
      <c r="D158" s="45">
        <f>SUM(D159:D160)</f>
        <v>0</v>
      </c>
      <c r="E158" s="45">
        <f>SUM(E159:E160)</f>
        <v>0</v>
      </c>
      <c r="F158" s="45" t="str">
        <f t="shared" si="2"/>
        <v/>
      </c>
    </row>
    <row r="159" customHeight="1" spans="1:6">
      <c r="A159" s="38" t="s">
        <v>1662</v>
      </c>
      <c r="B159" s="45"/>
      <c r="C159" s="45"/>
      <c r="D159" s="45"/>
      <c r="E159" s="45"/>
      <c r="F159" s="45" t="str">
        <f t="shared" si="2"/>
        <v/>
      </c>
    </row>
    <row r="160" customHeight="1" spans="1:6">
      <c r="A160" s="38" t="s">
        <v>2564</v>
      </c>
      <c r="B160" s="45"/>
      <c r="C160" s="45"/>
      <c r="D160" s="45"/>
      <c r="E160" s="45"/>
      <c r="F160" s="45" t="str">
        <f t="shared" si="2"/>
        <v/>
      </c>
    </row>
    <row r="161" customHeight="1" spans="1:6">
      <c r="A161" s="37" t="s">
        <v>2565</v>
      </c>
      <c r="B161" s="45"/>
      <c r="C161" s="45"/>
      <c r="D161" s="45"/>
      <c r="E161" s="45"/>
      <c r="F161" s="45" t="str">
        <f t="shared" si="2"/>
        <v/>
      </c>
    </row>
    <row r="162" customHeight="1" spans="1:6">
      <c r="A162" s="36" t="s">
        <v>2566</v>
      </c>
      <c r="B162" s="45">
        <f>SUM(B163)</f>
        <v>0</v>
      </c>
      <c r="C162" s="45">
        <f>SUM(C163)</f>
        <v>0</v>
      </c>
      <c r="D162" s="45">
        <f>SUM(D163)</f>
        <v>0</v>
      </c>
      <c r="E162" s="45">
        <f>SUM(E163)</f>
        <v>0</v>
      </c>
      <c r="F162" s="45" t="str">
        <f t="shared" si="2"/>
        <v/>
      </c>
    </row>
    <row r="163" customHeight="1" spans="1:6">
      <c r="A163" s="37" t="s">
        <v>2567</v>
      </c>
      <c r="B163" s="45">
        <f>SUM(B164:B165)</f>
        <v>0</v>
      </c>
      <c r="C163" s="45">
        <f>SUM(C164:C165)</f>
        <v>0</v>
      </c>
      <c r="D163" s="45">
        <f>SUM(D164:D165)</f>
        <v>0</v>
      </c>
      <c r="E163" s="45">
        <f>SUM(E164:E165)</f>
        <v>0</v>
      </c>
      <c r="F163" s="45" t="str">
        <f t="shared" si="2"/>
        <v/>
      </c>
    </row>
    <row r="164" customHeight="1" spans="1:6">
      <c r="A164" s="37" t="s">
        <v>2568</v>
      </c>
      <c r="B164" s="45"/>
      <c r="C164" s="45"/>
      <c r="D164" s="45"/>
      <c r="E164" s="45"/>
      <c r="F164" s="45" t="str">
        <f t="shared" si="2"/>
        <v/>
      </c>
    </row>
    <row r="165" customHeight="1" spans="1:6">
      <c r="A165" s="37" t="s">
        <v>2569</v>
      </c>
      <c r="B165" s="45"/>
      <c r="C165" s="45"/>
      <c r="D165" s="45"/>
      <c r="E165" s="45"/>
      <c r="F165" s="45" t="str">
        <f t="shared" si="2"/>
        <v/>
      </c>
    </row>
    <row r="166" customHeight="1" spans="1:6">
      <c r="A166" s="36" t="s">
        <v>2570</v>
      </c>
      <c r="B166" s="45">
        <f>SUM(B167,B171,B180)</f>
        <v>25</v>
      </c>
      <c r="C166" s="45">
        <f>SUM(C167,C171,C180)</f>
        <v>66</v>
      </c>
      <c r="D166" s="45">
        <f>SUM(D167,D171,D180)</f>
        <v>340</v>
      </c>
      <c r="E166" s="45">
        <f>SUM(E167,E171,E180)</f>
        <v>344</v>
      </c>
      <c r="F166" s="45">
        <f t="shared" si="2"/>
        <v>515</v>
      </c>
    </row>
    <row r="167" customHeight="1" spans="1:6">
      <c r="A167" s="37" t="s">
        <v>2571</v>
      </c>
      <c r="B167" s="45">
        <f>SUM(B168:B170)</f>
        <v>0</v>
      </c>
      <c r="C167" s="45">
        <f>SUM(C168:C170)</f>
        <v>0</v>
      </c>
      <c r="D167" s="45">
        <f>SUM(D168:D170)</f>
        <v>0</v>
      </c>
      <c r="E167" s="45">
        <f>SUM(E168:E170)</f>
        <v>0</v>
      </c>
      <c r="F167" s="45" t="str">
        <f t="shared" si="2"/>
        <v/>
      </c>
    </row>
    <row r="168" customHeight="1" spans="1:6">
      <c r="A168" s="37" t="s">
        <v>2572</v>
      </c>
      <c r="B168" s="45"/>
      <c r="C168" s="45"/>
      <c r="D168" s="45"/>
      <c r="E168" s="45"/>
      <c r="F168" s="45" t="str">
        <f t="shared" si="2"/>
        <v/>
      </c>
    </row>
    <row r="169" customHeight="1" spans="1:6">
      <c r="A169" s="37" t="s">
        <v>2573</v>
      </c>
      <c r="B169" s="45"/>
      <c r="C169" s="45"/>
      <c r="D169" s="45"/>
      <c r="E169" s="45"/>
      <c r="F169" s="45" t="str">
        <f t="shared" si="2"/>
        <v/>
      </c>
    </row>
    <row r="170" customHeight="1" spans="1:6">
      <c r="A170" s="37" t="s">
        <v>2574</v>
      </c>
      <c r="B170" s="45"/>
      <c r="C170" s="45"/>
      <c r="D170" s="45"/>
      <c r="E170" s="45"/>
      <c r="F170" s="45" t="str">
        <f t="shared" si="2"/>
        <v/>
      </c>
    </row>
    <row r="171" customHeight="1" spans="1:6">
      <c r="A171" s="37" t="s">
        <v>2575</v>
      </c>
      <c r="B171" s="45">
        <f>SUM(B172:B179)</f>
        <v>0</v>
      </c>
      <c r="C171" s="45">
        <f>SUM(C172:C179)</f>
        <v>0</v>
      </c>
      <c r="D171" s="45">
        <f>SUM(D172:D179)</f>
        <v>0</v>
      </c>
      <c r="E171" s="45">
        <f>SUM(E172:E179)</f>
        <v>0</v>
      </c>
      <c r="F171" s="45" t="str">
        <f t="shared" si="2"/>
        <v/>
      </c>
    </row>
    <row r="172" customHeight="1" spans="1:6">
      <c r="A172" s="37" t="s">
        <v>2576</v>
      </c>
      <c r="B172" s="45"/>
      <c r="C172" s="45"/>
      <c r="D172" s="45"/>
      <c r="E172" s="45"/>
      <c r="F172" s="45" t="str">
        <f t="shared" si="2"/>
        <v/>
      </c>
    </row>
    <row r="173" customHeight="1" spans="1:6">
      <c r="A173" s="37" t="s">
        <v>2577</v>
      </c>
      <c r="B173" s="45"/>
      <c r="C173" s="45"/>
      <c r="D173" s="45"/>
      <c r="E173" s="45"/>
      <c r="F173" s="45" t="str">
        <f t="shared" si="2"/>
        <v/>
      </c>
    </row>
    <row r="174" customHeight="1" spans="1:6">
      <c r="A174" s="37" t="s">
        <v>2578</v>
      </c>
      <c r="B174" s="45"/>
      <c r="C174" s="45"/>
      <c r="D174" s="45"/>
      <c r="E174" s="45"/>
      <c r="F174" s="45" t="str">
        <f t="shared" si="2"/>
        <v/>
      </c>
    </row>
    <row r="175" customHeight="1" spans="1:6">
      <c r="A175" s="37" t="s">
        <v>2579</v>
      </c>
      <c r="B175" s="45"/>
      <c r="C175" s="45"/>
      <c r="D175" s="45"/>
      <c r="E175" s="45"/>
      <c r="F175" s="45" t="str">
        <f t="shared" si="2"/>
        <v/>
      </c>
    </row>
    <row r="176" customHeight="1" spans="1:6">
      <c r="A176" s="37" t="s">
        <v>2580</v>
      </c>
      <c r="B176" s="45"/>
      <c r="C176" s="45"/>
      <c r="D176" s="45"/>
      <c r="E176" s="45"/>
      <c r="F176" s="45" t="str">
        <f t="shared" si="2"/>
        <v/>
      </c>
    </row>
    <row r="177" customHeight="1" spans="1:6">
      <c r="A177" s="37" t="s">
        <v>2581</v>
      </c>
      <c r="B177" s="45"/>
      <c r="C177" s="45"/>
      <c r="D177" s="45"/>
      <c r="E177" s="45"/>
      <c r="F177" s="45" t="str">
        <f t="shared" si="2"/>
        <v/>
      </c>
    </row>
    <row r="178" customHeight="1" spans="1:6">
      <c r="A178" s="37" t="s">
        <v>2582</v>
      </c>
      <c r="B178" s="45"/>
      <c r="C178" s="45"/>
      <c r="D178" s="45"/>
      <c r="E178" s="45"/>
      <c r="F178" s="45" t="str">
        <f t="shared" si="2"/>
        <v/>
      </c>
    </row>
    <row r="179" customHeight="1" spans="1:6">
      <c r="A179" s="37" t="s">
        <v>2583</v>
      </c>
      <c r="B179" s="45"/>
      <c r="C179" s="45"/>
      <c r="D179" s="45"/>
      <c r="E179" s="45"/>
      <c r="F179" s="45" t="str">
        <f t="shared" si="2"/>
        <v/>
      </c>
    </row>
    <row r="180" customHeight="1" spans="1:6">
      <c r="A180" s="37" t="s">
        <v>2584</v>
      </c>
      <c r="B180" s="45">
        <f>SUM(B181:B190)</f>
        <v>25</v>
      </c>
      <c r="C180" s="45">
        <f>SUM(C181:C190)</f>
        <v>66</v>
      </c>
      <c r="D180" s="45">
        <f>SUM(D181:D190)</f>
        <v>340</v>
      </c>
      <c r="E180" s="45">
        <f>SUM(E181:E190)</f>
        <v>344</v>
      </c>
      <c r="F180" s="45">
        <f t="shared" si="2"/>
        <v>515</v>
      </c>
    </row>
    <row r="181" customHeight="1" spans="1:6">
      <c r="A181" s="37" t="s">
        <v>2585</v>
      </c>
      <c r="B181" s="45">
        <v>1</v>
      </c>
      <c r="C181" s="45">
        <v>9</v>
      </c>
      <c r="D181" s="45">
        <v>45</v>
      </c>
      <c r="E181" s="45">
        <v>46</v>
      </c>
      <c r="F181" s="45">
        <f t="shared" si="2"/>
        <v>500</v>
      </c>
    </row>
    <row r="182" customHeight="1" spans="1:6">
      <c r="A182" s="37" t="s">
        <v>2586</v>
      </c>
      <c r="B182" s="45"/>
      <c r="C182" s="45">
        <v>4</v>
      </c>
      <c r="D182" s="45"/>
      <c r="E182" s="45"/>
      <c r="F182" s="45">
        <f t="shared" si="2"/>
        <v>0</v>
      </c>
    </row>
    <row r="183" customHeight="1" spans="1:6">
      <c r="A183" s="37" t="s">
        <v>2587</v>
      </c>
      <c r="B183" s="45"/>
      <c r="C183" s="45"/>
      <c r="D183" s="45"/>
      <c r="E183" s="45"/>
      <c r="F183" s="45" t="str">
        <f t="shared" si="2"/>
        <v/>
      </c>
    </row>
    <row r="184" customHeight="1" spans="1:6">
      <c r="A184" s="37" t="s">
        <v>2588</v>
      </c>
      <c r="B184" s="45"/>
      <c r="C184" s="45"/>
      <c r="D184" s="45"/>
      <c r="E184" s="45"/>
      <c r="F184" s="45" t="str">
        <f t="shared" si="2"/>
        <v/>
      </c>
    </row>
    <row r="185" customHeight="1" spans="1:6">
      <c r="A185" s="37" t="s">
        <v>2589</v>
      </c>
      <c r="B185" s="45">
        <v>22</v>
      </c>
      <c r="C185" s="45">
        <v>22</v>
      </c>
      <c r="D185" s="45">
        <v>34</v>
      </c>
      <c r="E185" s="45">
        <v>35</v>
      </c>
      <c r="F185" s="45">
        <f t="shared" si="2"/>
        <v>155</v>
      </c>
    </row>
    <row r="186" customHeight="1" spans="1:6">
      <c r="A186" s="37" t="s">
        <v>2590</v>
      </c>
      <c r="B186" s="45"/>
      <c r="C186" s="45"/>
      <c r="D186" s="45"/>
      <c r="E186" s="45"/>
      <c r="F186" s="45" t="str">
        <f t="shared" si="2"/>
        <v/>
      </c>
    </row>
    <row r="187" ht="27" spans="1:6">
      <c r="A187" s="37" t="s">
        <v>2591</v>
      </c>
      <c r="B187" s="45"/>
      <c r="C187" s="45"/>
      <c r="D187" s="45"/>
      <c r="E187" s="45"/>
      <c r="F187" s="45" t="str">
        <f t="shared" si="2"/>
        <v/>
      </c>
    </row>
    <row r="188" customHeight="1" spans="1:6">
      <c r="A188" s="37" t="s">
        <v>2592</v>
      </c>
      <c r="B188" s="45"/>
      <c r="C188" s="45"/>
      <c r="D188" s="45"/>
      <c r="E188" s="45"/>
      <c r="F188" s="45" t="str">
        <f t="shared" si="2"/>
        <v/>
      </c>
    </row>
    <row r="189" customHeight="1" spans="1:6">
      <c r="A189" s="37" t="s">
        <v>2593</v>
      </c>
      <c r="B189" s="45"/>
      <c r="C189" s="45"/>
      <c r="D189" s="45">
        <v>10</v>
      </c>
      <c r="E189" s="45">
        <v>11</v>
      </c>
      <c r="F189" s="45" t="str">
        <f t="shared" si="2"/>
        <v/>
      </c>
    </row>
    <row r="190" customHeight="1" spans="1:6">
      <c r="A190" s="37" t="s">
        <v>2594</v>
      </c>
      <c r="B190" s="45">
        <v>2</v>
      </c>
      <c r="C190" s="45">
        <v>31</v>
      </c>
      <c r="D190" s="45">
        <v>251</v>
      </c>
      <c r="E190" s="45">
        <v>252</v>
      </c>
      <c r="F190" s="45">
        <f t="shared" si="2"/>
        <v>810</v>
      </c>
    </row>
    <row r="191" customHeight="1" spans="1:6">
      <c r="A191" s="36" t="s">
        <v>2595</v>
      </c>
      <c r="B191" s="45">
        <f>SUM(B192:B206)</f>
        <v>0</v>
      </c>
      <c r="C191" s="45">
        <f>SUM(C192:C206)</f>
        <v>2126</v>
      </c>
      <c r="D191" s="45">
        <f>SUM(D192:D206)</f>
        <v>4344</v>
      </c>
      <c r="E191" s="45">
        <f>SUM(E192:E206)</f>
        <v>4346</v>
      </c>
      <c r="F191" s="45">
        <f t="shared" si="2"/>
        <v>204</v>
      </c>
    </row>
    <row r="192" customHeight="1" spans="1:6">
      <c r="A192" s="36" t="s">
        <v>2596</v>
      </c>
      <c r="B192" s="45"/>
      <c r="C192" s="45"/>
      <c r="D192" s="45"/>
      <c r="E192" s="45"/>
      <c r="F192" s="45" t="str">
        <f t="shared" si="2"/>
        <v/>
      </c>
    </row>
    <row r="193" customHeight="1" spans="1:6">
      <c r="A193" s="36" t="s">
        <v>2597</v>
      </c>
      <c r="B193" s="45"/>
      <c r="C193" s="45"/>
      <c r="D193" s="45"/>
      <c r="E193" s="45"/>
      <c r="F193" s="45" t="str">
        <f t="shared" si="2"/>
        <v/>
      </c>
    </row>
    <row r="194" customHeight="1" spans="1:6">
      <c r="A194" s="36" t="s">
        <v>2598</v>
      </c>
      <c r="B194" s="45"/>
      <c r="C194" s="45"/>
      <c r="D194" s="45"/>
      <c r="E194" s="45"/>
      <c r="F194" s="45" t="str">
        <f t="shared" si="2"/>
        <v/>
      </c>
    </row>
    <row r="195" customHeight="1" spans="1:6">
      <c r="A195" s="36" t="s">
        <v>2599</v>
      </c>
      <c r="B195" s="45"/>
      <c r="C195" s="45"/>
      <c r="D195" s="45"/>
      <c r="E195" s="45"/>
      <c r="F195" s="45" t="str">
        <f t="shared" si="2"/>
        <v/>
      </c>
    </row>
    <row r="196" customHeight="1" spans="1:6">
      <c r="A196" s="36" t="s">
        <v>2600</v>
      </c>
      <c r="B196" s="45"/>
      <c r="C196" s="45"/>
      <c r="D196" s="45"/>
      <c r="E196" s="45"/>
      <c r="F196" s="45" t="str">
        <f t="shared" si="2"/>
        <v/>
      </c>
    </row>
    <row r="197" customHeight="1" spans="1:6">
      <c r="A197" s="36" t="s">
        <v>2601</v>
      </c>
      <c r="B197" s="45"/>
      <c r="C197" s="45"/>
      <c r="D197" s="45"/>
      <c r="E197" s="45"/>
      <c r="F197" s="45" t="str">
        <f t="shared" si="2"/>
        <v/>
      </c>
    </row>
    <row r="198" customHeight="1" spans="1:6">
      <c r="A198" s="36" t="s">
        <v>2602</v>
      </c>
      <c r="B198" s="45"/>
      <c r="C198" s="45"/>
      <c r="D198" s="45"/>
      <c r="E198" s="45"/>
      <c r="F198" s="45" t="str">
        <f t="shared" ref="F198:F243" si="3">IF(C198=0,"",ROUND(D198/C198*100,1))</f>
        <v/>
      </c>
    </row>
    <row r="199" customHeight="1" spans="1:6">
      <c r="A199" s="36" t="s">
        <v>2603</v>
      </c>
      <c r="B199" s="45"/>
      <c r="C199" s="45"/>
      <c r="D199" s="45"/>
      <c r="E199" s="45"/>
      <c r="F199" s="45" t="str">
        <f t="shared" si="3"/>
        <v/>
      </c>
    </row>
    <row r="200" customHeight="1" spans="1:6">
      <c r="A200" s="36" t="s">
        <v>2604</v>
      </c>
      <c r="B200" s="45"/>
      <c r="C200" s="45"/>
      <c r="D200" s="45"/>
      <c r="E200" s="45"/>
      <c r="F200" s="45" t="str">
        <f t="shared" si="3"/>
        <v/>
      </c>
    </row>
    <row r="201" customHeight="1" spans="1:6">
      <c r="A201" s="36" t="s">
        <v>2605</v>
      </c>
      <c r="B201" s="45"/>
      <c r="C201" s="45"/>
      <c r="D201" s="45"/>
      <c r="E201" s="45"/>
      <c r="F201" s="45" t="str">
        <f t="shared" si="3"/>
        <v/>
      </c>
    </row>
    <row r="202" customHeight="1" spans="1:6">
      <c r="A202" s="36" t="s">
        <v>2606</v>
      </c>
      <c r="B202" s="45"/>
      <c r="C202" s="45">
        <v>640</v>
      </c>
      <c r="D202" s="45">
        <v>640</v>
      </c>
      <c r="E202" s="45">
        <v>641</v>
      </c>
      <c r="F202" s="45">
        <f t="shared" si="3"/>
        <v>100</v>
      </c>
    </row>
    <row r="203" customHeight="1" spans="1:6">
      <c r="A203" s="36" t="s">
        <v>2607</v>
      </c>
      <c r="B203" s="45"/>
      <c r="C203" s="45"/>
      <c r="D203" s="45"/>
      <c r="E203" s="45"/>
      <c r="F203" s="45" t="str">
        <f t="shared" si="3"/>
        <v/>
      </c>
    </row>
    <row r="204" customHeight="1" spans="1:6">
      <c r="A204" s="36" t="s">
        <v>2608</v>
      </c>
      <c r="B204" s="45"/>
      <c r="C204" s="45">
        <v>1486</v>
      </c>
      <c r="D204" s="45">
        <v>3704</v>
      </c>
      <c r="E204" s="45">
        <v>3705</v>
      </c>
      <c r="F204" s="45">
        <f t="shared" si="3"/>
        <v>249</v>
      </c>
    </row>
    <row r="205" customHeight="1" spans="1:6">
      <c r="A205" s="36" t="s">
        <v>2609</v>
      </c>
      <c r="B205" s="45"/>
      <c r="C205" s="45"/>
      <c r="D205" s="45"/>
      <c r="E205" s="45"/>
      <c r="F205" s="45" t="str">
        <f t="shared" si="3"/>
        <v/>
      </c>
    </row>
    <row r="206" customHeight="1" spans="1:6">
      <c r="A206" s="36" t="s">
        <v>2610</v>
      </c>
      <c r="B206" s="45"/>
      <c r="C206" s="45"/>
      <c r="D206" s="45"/>
      <c r="E206" s="45"/>
      <c r="F206" s="45" t="str">
        <f t="shared" si="3"/>
        <v/>
      </c>
    </row>
    <row r="207" customHeight="1" spans="1:6">
      <c r="A207" s="36" t="s">
        <v>2611</v>
      </c>
      <c r="B207" s="45">
        <f>SUM(B208:B222)</f>
        <v>0</v>
      </c>
      <c r="C207" s="45">
        <f>SUM(C208:C222)</f>
        <v>0</v>
      </c>
      <c r="D207" s="45">
        <f>SUM(D208:D222)</f>
        <v>0</v>
      </c>
      <c r="E207" s="45">
        <f>SUM(E208:E222)</f>
        <v>0</v>
      </c>
      <c r="F207" s="45" t="str">
        <f t="shared" si="3"/>
        <v/>
      </c>
    </row>
    <row r="208" customHeight="1" spans="1:6">
      <c r="A208" s="36" t="s">
        <v>2612</v>
      </c>
      <c r="B208" s="45"/>
      <c r="C208" s="45"/>
      <c r="D208" s="45"/>
      <c r="E208" s="45"/>
      <c r="F208" s="45" t="str">
        <f t="shared" si="3"/>
        <v/>
      </c>
    </row>
    <row r="209" customHeight="1" spans="1:6">
      <c r="A209" s="36" t="s">
        <v>2613</v>
      </c>
      <c r="B209" s="45"/>
      <c r="C209" s="45"/>
      <c r="D209" s="45"/>
      <c r="E209" s="45"/>
      <c r="F209" s="45" t="str">
        <f t="shared" si="3"/>
        <v/>
      </c>
    </row>
    <row r="210" customHeight="1" spans="1:6">
      <c r="A210" s="36" t="s">
        <v>2614</v>
      </c>
      <c r="B210" s="45"/>
      <c r="C210" s="45"/>
      <c r="D210" s="45"/>
      <c r="E210" s="45"/>
      <c r="F210" s="45" t="str">
        <f t="shared" si="3"/>
        <v/>
      </c>
    </row>
    <row r="211" customHeight="1" spans="1:6">
      <c r="A211" s="36" t="s">
        <v>2615</v>
      </c>
      <c r="B211" s="45"/>
      <c r="C211" s="45"/>
      <c r="D211" s="45"/>
      <c r="E211" s="45"/>
      <c r="F211" s="45" t="str">
        <f t="shared" si="3"/>
        <v/>
      </c>
    </row>
    <row r="212" customHeight="1" spans="1:6">
      <c r="A212" s="36" t="s">
        <v>2616</v>
      </c>
      <c r="B212" s="45"/>
      <c r="C212" s="45"/>
      <c r="D212" s="45"/>
      <c r="E212" s="45"/>
      <c r="F212" s="45" t="str">
        <f t="shared" si="3"/>
        <v/>
      </c>
    </row>
    <row r="213" customHeight="1" spans="1:6">
      <c r="A213" s="36" t="s">
        <v>2617</v>
      </c>
      <c r="B213" s="45"/>
      <c r="C213" s="45"/>
      <c r="D213" s="45"/>
      <c r="E213" s="45"/>
      <c r="F213" s="45" t="str">
        <f t="shared" si="3"/>
        <v/>
      </c>
    </row>
    <row r="214" customHeight="1" spans="1:6">
      <c r="A214" s="36" t="s">
        <v>2618</v>
      </c>
      <c r="B214" s="45"/>
      <c r="C214" s="45"/>
      <c r="D214" s="45"/>
      <c r="E214" s="45"/>
      <c r="F214" s="45" t="str">
        <f t="shared" si="3"/>
        <v/>
      </c>
    </row>
    <row r="215" customHeight="1" spans="1:6">
      <c r="A215" s="36" t="s">
        <v>2619</v>
      </c>
      <c r="B215" s="45"/>
      <c r="C215" s="45"/>
      <c r="D215" s="45"/>
      <c r="E215" s="45"/>
      <c r="F215" s="45" t="str">
        <f t="shared" si="3"/>
        <v/>
      </c>
    </row>
    <row r="216" customHeight="1" spans="1:6">
      <c r="A216" s="36" t="s">
        <v>2620</v>
      </c>
      <c r="B216" s="45"/>
      <c r="C216" s="45"/>
      <c r="D216" s="45"/>
      <c r="E216" s="45"/>
      <c r="F216" s="45" t="str">
        <f t="shared" si="3"/>
        <v/>
      </c>
    </row>
    <row r="217" customHeight="1" spans="1:6">
      <c r="A217" s="36" t="s">
        <v>2621</v>
      </c>
      <c r="B217" s="45"/>
      <c r="C217" s="45"/>
      <c r="D217" s="45"/>
      <c r="E217" s="45"/>
      <c r="F217" s="45" t="str">
        <f t="shared" si="3"/>
        <v/>
      </c>
    </row>
    <row r="218" customHeight="1" spans="1:6">
      <c r="A218" s="36" t="s">
        <v>2622</v>
      </c>
      <c r="B218" s="45"/>
      <c r="C218" s="45"/>
      <c r="D218" s="45"/>
      <c r="E218" s="45"/>
      <c r="F218" s="45" t="str">
        <f t="shared" si="3"/>
        <v/>
      </c>
    </row>
    <row r="219" customHeight="1" spans="1:6">
      <c r="A219" s="36" t="s">
        <v>2623</v>
      </c>
      <c r="B219" s="45"/>
      <c r="C219" s="45"/>
      <c r="D219" s="45"/>
      <c r="E219" s="45"/>
      <c r="F219" s="45" t="str">
        <f t="shared" si="3"/>
        <v/>
      </c>
    </row>
    <row r="220" customHeight="1" spans="1:6">
      <c r="A220" s="36" t="s">
        <v>2624</v>
      </c>
      <c r="B220" s="45"/>
      <c r="C220" s="45"/>
      <c r="D220" s="45"/>
      <c r="E220" s="45"/>
      <c r="F220" s="45" t="str">
        <f t="shared" si="3"/>
        <v/>
      </c>
    </row>
    <row r="221" customHeight="1" spans="1:6">
      <c r="A221" s="36" t="s">
        <v>2625</v>
      </c>
      <c r="B221" s="45"/>
      <c r="C221" s="45"/>
      <c r="D221" s="45"/>
      <c r="E221" s="45"/>
      <c r="F221" s="45" t="str">
        <f t="shared" si="3"/>
        <v/>
      </c>
    </row>
    <row r="222" customHeight="1" spans="1:6">
      <c r="A222" s="36" t="s">
        <v>2626</v>
      </c>
      <c r="B222" s="45"/>
      <c r="C222" s="45"/>
      <c r="D222" s="45"/>
      <c r="E222" s="45"/>
      <c r="F222" s="45" t="str">
        <f t="shared" si="3"/>
        <v/>
      </c>
    </row>
    <row r="223" customHeight="1" spans="1:6">
      <c r="A223" s="36" t="s">
        <v>2627</v>
      </c>
      <c r="B223" s="45">
        <f>SUM(B224,B237)</f>
        <v>0</v>
      </c>
      <c r="C223" s="45">
        <f>SUM(C224,C237)</f>
        <v>0</v>
      </c>
      <c r="D223" s="45">
        <f>SUM(D224,D237)</f>
        <v>0</v>
      </c>
      <c r="E223" s="45">
        <f>SUM(E224,E237)</f>
        <v>0</v>
      </c>
      <c r="F223" s="45" t="str">
        <f t="shared" si="3"/>
        <v/>
      </c>
    </row>
    <row r="224" customHeight="1" spans="1:6">
      <c r="A224" s="36" t="s">
        <v>2628</v>
      </c>
      <c r="B224" s="45">
        <f>SUM(B225:B236)</f>
        <v>0</v>
      </c>
      <c r="C224" s="45">
        <f>SUM(C225:C236)</f>
        <v>0</v>
      </c>
      <c r="D224" s="45">
        <f>SUM(D225:D236)</f>
        <v>0</v>
      </c>
      <c r="E224" s="45">
        <f>SUM(E225:E236)</f>
        <v>0</v>
      </c>
      <c r="F224" s="45" t="str">
        <f t="shared" si="3"/>
        <v/>
      </c>
    </row>
    <row r="225" customHeight="1" spans="1:6">
      <c r="A225" s="36" t="s">
        <v>2629</v>
      </c>
      <c r="B225" s="46"/>
      <c r="C225" s="46"/>
      <c r="D225" s="45"/>
      <c r="E225" s="45"/>
      <c r="F225" s="45" t="str">
        <f t="shared" si="3"/>
        <v/>
      </c>
    </row>
    <row r="226" customHeight="1" spans="1:6">
      <c r="A226" s="36" t="s">
        <v>2630</v>
      </c>
      <c r="B226" s="45"/>
      <c r="C226" s="45"/>
      <c r="D226" s="45"/>
      <c r="E226" s="45"/>
      <c r="F226" s="45" t="str">
        <f t="shared" si="3"/>
        <v/>
      </c>
    </row>
    <row r="227" customHeight="1" spans="1:6">
      <c r="A227" s="36" t="s">
        <v>2631</v>
      </c>
      <c r="B227" s="45"/>
      <c r="C227" s="45"/>
      <c r="D227" s="45"/>
      <c r="E227" s="45"/>
      <c r="F227" s="45" t="str">
        <f t="shared" si="3"/>
        <v/>
      </c>
    </row>
    <row r="228" customHeight="1" spans="1:6">
      <c r="A228" s="36" t="s">
        <v>2632</v>
      </c>
      <c r="B228" s="45"/>
      <c r="C228" s="45"/>
      <c r="D228" s="45"/>
      <c r="E228" s="45"/>
      <c r="F228" s="45" t="str">
        <f t="shared" si="3"/>
        <v/>
      </c>
    </row>
    <row r="229" customHeight="1" spans="1:6">
      <c r="A229" s="36" t="s">
        <v>2633</v>
      </c>
      <c r="B229" s="45"/>
      <c r="C229" s="45"/>
      <c r="D229" s="45"/>
      <c r="E229" s="45"/>
      <c r="F229" s="45" t="str">
        <f t="shared" si="3"/>
        <v/>
      </c>
    </row>
    <row r="230" customHeight="1" spans="1:6">
      <c r="A230" s="36" t="s">
        <v>2634</v>
      </c>
      <c r="B230" s="45"/>
      <c r="C230" s="45"/>
      <c r="D230" s="45"/>
      <c r="E230" s="45"/>
      <c r="F230" s="45" t="str">
        <f t="shared" si="3"/>
        <v/>
      </c>
    </row>
    <row r="231" customHeight="1" spans="1:6">
      <c r="A231" s="36" t="s">
        <v>2635</v>
      </c>
      <c r="B231" s="45"/>
      <c r="C231" s="45"/>
      <c r="D231" s="45"/>
      <c r="E231" s="45"/>
      <c r="F231" s="45" t="str">
        <f t="shared" si="3"/>
        <v/>
      </c>
    </row>
    <row r="232" customHeight="1" spans="1:6">
      <c r="A232" s="36" t="s">
        <v>2636</v>
      </c>
      <c r="B232" s="45"/>
      <c r="C232" s="45"/>
      <c r="D232" s="45"/>
      <c r="E232" s="45"/>
      <c r="F232" s="45" t="str">
        <f t="shared" si="3"/>
        <v/>
      </c>
    </row>
    <row r="233" customHeight="1" spans="1:6">
      <c r="A233" s="36" t="s">
        <v>2637</v>
      </c>
      <c r="B233" s="45"/>
      <c r="C233" s="45"/>
      <c r="D233" s="45"/>
      <c r="E233" s="45"/>
      <c r="F233" s="45" t="str">
        <f t="shared" si="3"/>
        <v/>
      </c>
    </row>
    <row r="234" customHeight="1" spans="1:6">
      <c r="A234" s="36" t="s">
        <v>2638</v>
      </c>
      <c r="B234" s="45"/>
      <c r="C234" s="45"/>
      <c r="D234" s="45"/>
      <c r="E234" s="45"/>
      <c r="F234" s="45" t="str">
        <f t="shared" si="3"/>
        <v/>
      </c>
    </row>
    <row r="235" customHeight="1" spans="1:6">
      <c r="A235" s="36" t="s">
        <v>2639</v>
      </c>
      <c r="B235" s="45"/>
      <c r="C235" s="45"/>
      <c r="D235" s="45"/>
      <c r="E235" s="45"/>
      <c r="F235" s="45" t="str">
        <f t="shared" si="3"/>
        <v/>
      </c>
    </row>
    <row r="236" customHeight="1" spans="1:6">
      <c r="A236" s="36" t="s">
        <v>2640</v>
      </c>
      <c r="B236" s="45"/>
      <c r="C236" s="45"/>
      <c r="D236" s="45"/>
      <c r="E236" s="45"/>
      <c r="F236" s="45" t="str">
        <f t="shared" si="3"/>
        <v/>
      </c>
    </row>
    <row r="237" customHeight="1" spans="1:6">
      <c r="A237" s="36" t="s">
        <v>2641</v>
      </c>
      <c r="B237" s="45">
        <f>SUM(B238:B243)</f>
        <v>0</v>
      </c>
      <c r="C237" s="45">
        <f>SUM(C238:C243)</f>
        <v>0</v>
      </c>
      <c r="D237" s="45">
        <f>SUM(D238:D243)</f>
        <v>0</v>
      </c>
      <c r="E237" s="45">
        <f>SUM(E238:E243)</f>
        <v>0</v>
      </c>
      <c r="F237" s="45" t="str">
        <f t="shared" si="3"/>
        <v/>
      </c>
    </row>
    <row r="238" customHeight="1" spans="1:6">
      <c r="A238" s="36" t="s">
        <v>1850</v>
      </c>
      <c r="B238" s="45"/>
      <c r="C238" s="45"/>
      <c r="D238" s="45"/>
      <c r="E238" s="45"/>
      <c r="F238" s="45" t="str">
        <f t="shared" si="3"/>
        <v/>
      </c>
    </row>
    <row r="239" customHeight="1" spans="1:6">
      <c r="A239" s="36" t="s">
        <v>1949</v>
      </c>
      <c r="B239" s="45"/>
      <c r="C239" s="45"/>
      <c r="D239" s="45"/>
      <c r="E239" s="45"/>
      <c r="F239" s="45" t="str">
        <f t="shared" si="3"/>
        <v/>
      </c>
    </row>
    <row r="240" customHeight="1" spans="1:6">
      <c r="A240" s="36" t="s">
        <v>2642</v>
      </c>
      <c r="B240" s="45"/>
      <c r="C240" s="45"/>
      <c r="D240" s="45"/>
      <c r="E240" s="45"/>
      <c r="F240" s="45" t="str">
        <f t="shared" si="3"/>
        <v/>
      </c>
    </row>
    <row r="241" customHeight="1" spans="1:6">
      <c r="A241" s="36" t="s">
        <v>2643</v>
      </c>
      <c r="B241" s="45"/>
      <c r="C241" s="45"/>
      <c r="D241" s="45"/>
      <c r="E241" s="45"/>
      <c r="F241" s="45" t="str">
        <f t="shared" si="3"/>
        <v/>
      </c>
    </row>
    <row r="242" customHeight="1" spans="1:6">
      <c r="A242" s="36" t="s">
        <v>2644</v>
      </c>
      <c r="B242" s="45"/>
      <c r="C242" s="45"/>
      <c r="D242" s="45"/>
      <c r="E242" s="45"/>
      <c r="F242" s="45" t="str">
        <f t="shared" si="3"/>
        <v/>
      </c>
    </row>
    <row r="243" customHeight="1" spans="1:6">
      <c r="A243" s="36" t="s">
        <v>2645</v>
      </c>
      <c r="B243" s="45"/>
      <c r="C243" s="45"/>
      <c r="D243" s="45"/>
      <c r="E243" s="45"/>
      <c r="F243" s="45" t="str">
        <f t="shared" si="3"/>
        <v/>
      </c>
    </row>
    <row r="244" customHeight="1" spans="1:6">
      <c r="A244" s="39"/>
      <c r="B244" s="47"/>
      <c r="C244" s="47"/>
      <c r="D244" s="47"/>
      <c r="E244" s="47"/>
      <c r="F244" s="47"/>
    </row>
    <row r="245" customHeight="1" spans="1:6">
      <c r="A245" s="36"/>
      <c r="B245" s="47"/>
      <c r="C245" s="47"/>
      <c r="D245" s="47"/>
      <c r="E245" s="47"/>
      <c r="F245" s="47"/>
    </row>
    <row r="246" customHeight="1" spans="1:6">
      <c r="A246" s="36"/>
      <c r="B246" s="47"/>
      <c r="C246" s="47"/>
      <c r="D246" s="47"/>
      <c r="E246" s="47"/>
      <c r="F246" s="47"/>
    </row>
    <row r="247" customHeight="1" spans="1:6">
      <c r="A247" s="36"/>
      <c r="B247" s="47"/>
      <c r="C247" s="47"/>
      <c r="D247" s="47"/>
      <c r="E247" s="47"/>
      <c r="F247" s="47"/>
    </row>
    <row r="248" customHeight="1" spans="1:6">
      <c r="A248" s="37"/>
      <c r="B248" s="47"/>
      <c r="C248" s="47"/>
      <c r="D248" s="47"/>
      <c r="E248" s="47"/>
      <c r="F248" s="47"/>
    </row>
    <row r="249" customHeight="1" spans="1:6">
      <c r="A249" s="37"/>
      <c r="B249" s="47"/>
      <c r="C249" s="47"/>
      <c r="D249" s="47"/>
      <c r="E249" s="47"/>
      <c r="F249" s="47"/>
    </row>
    <row r="250" customHeight="1" spans="1:6">
      <c r="A250" s="40" t="s">
        <v>2272</v>
      </c>
      <c r="B250" s="45">
        <f>SUM(B6,B22,B34,B45,B103,B119,B162,B166,B191,B207,B223)</f>
        <v>2573</v>
      </c>
      <c r="C250" s="45">
        <f>SUM(C6,C22,C34,C45,C103,C119,C162,C166,C191,C207,C223)</f>
        <v>85327</v>
      </c>
      <c r="D250" s="45">
        <f>SUM(D6,D22,D34,D45,D103,D119,D162,D166,D191,D207,D223)</f>
        <v>47167</v>
      </c>
      <c r="E250" s="45">
        <f>SUM(E6,E22,E34,E45,E103,E119,E162,E166,E191,E207,E223)</f>
        <v>47178</v>
      </c>
      <c r="F250" s="45">
        <f t="shared" ref="F250:F257" si="4">IF(C250=0,"",ROUND(D250/C250*100,1))</f>
        <v>55</v>
      </c>
    </row>
    <row r="251" customHeight="1" spans="1:6">
      <c r="A251" s="48" t="s">
        <v>84</v>
      </c>
      <c r="B251" s="45">
        <f>SUM(B252:B257)</f>
        <v>0</v>
      </c>
      <c r="C251" s="45">
        <f>SUM(C252:C257)</f>
        <v>41195</v>
      </c>
      <c r="D251" s="45">
        <f>SUM(D252:D257)</f>
        <v>0</v>
      </c>
      <c r="E251" s="45">
        <f>SUM(E252:E257)</f>
        <v>0</v>
      </c>
      <c r="F251" s="45">
        <f t="shared" si="4"/>
        <v>0</v>
      </c>
    </row>
    <row r="252" customHeight="1" spans="1:6">
      <c r="A252" s="39" t="s">
        <v>2646</v>
      </c>
      <c r="B252" s="45"/>
      <c r="C252" s="45"/>
      <c r="D252" s="45"/>
      <c r="E252" s="45"/>
      <c r="F252" s="45" t="str">
        <f t="shared" si="4"/>
        <v/>
      </c>
    </row>
    <row r="253" customHeight="1" spans="1:6">
      <c r="A253" s="39" t="s">
        <v>2647</v>
      </c>
      <c r="B253" s="45"/>
      <c r="C253" s="45">
        <v>72</v>
      </c>
      <c r="D253" s="45"/>
      <c r="E253" s="45"/>
      <c r="F253" s="45">
        <f t="shared" si="4"/>
        <v>0</v>
      </c>
    </row>
    <row r="254" customHeight="1" spans="1:6">
      <c r="A254" s="39" t="s">
        <v>2648</v>
      </c>
      <c r="B254" s="45"/>
      <c r="C254" s="45"/>
      <c r="D254" s="45"/>
      <c r="E254" s="45"/>
      <c r="F254" s="45" t="str">
        <f t="shared" si="4"/>
        <v/>
      </c>
    </row>
    <row r="255" customHeight="1" spans="1:6">
      <c r="A255" s="39" t="s">
        <v>2649</v>
      </c>
      <c r="B255" s="45"/>
      <c r="C255" s="45">
        <v>41123</v>
      </c>
      <c r="D255" s="45"/>
      <c r="E255" s="45"/>
      <c r="F255" s="45">
        <f t="shared" si="4"/>
        <v>0</v>
      </c>
    </row>
    <row r="256" customHeight="1" spans="1:6">
      <c r="A256" s="49" t="s">
        <v>2650</v>
      </c>
      <c r="B256" s="45"/>
      <c r="C256" s="45"/>
      <c r="D256" s="45"/>
      <c r="E256" s="45"/>
      <c r="F256" s="45" t="str">
        <f t="shared" si="4"/>
        <v/>
      </c>
    </row>
    <row r="257" customHeight="1" spans="1:6">
      <c r="A257" s="49" t="s">
        <v>2651</v>
      </c>
      <c r="B257" s="45"/>
      <c r="C257" s="45"/>
      <c r="D257" s="45"/>
      <c r="E257" s="45"/>
      <c r="F257" s="45" t="str">
        <f t="shared" si="4"/>
        <v/>
      </c>
    </row>
    <row r="258" customHeight="1" spans="1:6">
      <c r="A258" s="49"/>
      <c r="B258" s="47"/>
      <c r="C258" s="47"/>
      <c r="D258" s="47"/>
      <c r="E258" s="47"/>
      <c r="F258" s="47"/>
    </row>
    <row r="259" customHeight="1" spans="1:6">
      <c r="A259" s="49"/>
      <c r="B259" s="47"/>
      <c r="C259" s="47"/>
      <c r="D259" s="47"/>
      <c r="E259" s="47"/>
      <c r="F259" s="47"/>
    </row>
    <row r="260" customHeight="1" spans="1:6">
      <c r="A260" s="49"/>
      <c r="B260" s="47"/>
      <c r="C260" s="47"/>
      <c r="D260" s="47"/>
      <c r="E260" s="47"/>
      <c r="F260" s="47"/>
    </row>
    <row r="261" customHeight="1" spans="1:6">
      <c r="A261" s="49"/>
      <c r="B261" s="47"/>
      <c r="C261" s="47"/>
      <c r="D261" s="47"/>
      <c r="E261" s="47"/>
      <c r="F261" s="47"/>
    </row>
    <row r="262" customHeight="1" spans="1:6">
      <c r="A262" s="49"/>
      <c r="B262" s="47"/>
      <c r="C262" s="47"/>
      <c r="D262" s="47"/>
      <c r="E262" s="47"/>
      <c r="F262" s="47"/>
    </row>
    <row r="263" customHeight="1" spans="1:6">
      <c r="A263" s="40" t="s">
        <v>18</v>
      </c>
      <c r="B263" s="47">
        <f>SUM(B250:B251)</f>
        <v>2573</v>
      </c>
      <c r="C263" s="47">
        <f>SUM(C250:C251)</f>
        <v>126522</v>
      </c>
      <c r="D263" s="47">
        <f>SUM(D250:D251)</f>
        <v>47167</v>
      </c>
      <c r="E263" s="47">
        <f>SUM(E250:E251)</f>
        <v>47178</v>
      </c>
      <c r="F263" s="47">
        <f>IF(C263=0,"",ROUND(D263/C263*100,1))</f>
        <v>37</v>
      </c>
    </row>
  </sheetData>
  <protectedRanges>
    <protectedRange sqref="E10:E15" name="区域1_1_2"/>
  </protectedRanges>
  <mergeCells count="5">
    <mergeCell ref="A2:F2"/>
    <mergeCell ref="D4:F4"/>
    <mergeCell ref="A4:A5"/>
    <mergeCell ref="B4:B5"/>
    <mergeCell ref="C4:C5"/>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55"/>
  <sheetViews>
    <sheetView showZeros="0" workbookViewId="0">
      <pane xSplit="1" ySplit="4" topLeftCell="B5" activePane="bottomRight" state="frozen"/>
      <selection/>
      <selection pane="topRight"/>
      <selection pane="bottomLeft"/>
      <selection pane="bottomRight" activeCell="G3" sqref="G3:H3"/>
    </sheetView>
  </sheetViews>
  <sheetFormatPr defaultColWidth="8.75" defaultRowHeight="19.5" customHeight="1" outlineLevelCol="7"/>
  <cols>
    <col min="1" max="1" width="24.9" style="27" customWidth="1"/>
    <col min="2" max="2" width="10.25" style="27" customWidth="1"/>
    <col min="3" max="3" width="6.3" style="27" customWidth="1"/>
    <col min="4" max="8" width="7.5" style="27" customWidth="1"/>
    <col min="9" max="30" width="9" style="27" customWidth="1"/>
    <col min="31" max="254" width="8.75" style="27" customWidth="1"/>
    <col min="255" max="16384" width="8.75" style="27"/>
  </cols>
  <sheetData>
    <row r="1" ht="20.45" customHeight="1" spans="1:1">
      <c r="A1" s="27" t="s">
        <v>2652</v>
      </c>
    </row>
    <row r="2" ht="49.5" customHeight="1" spans="1:8">
      <c r="A2" s="28" t="s">
        <v>2653</v>
      </c>
      <c r="B2" s="28"/>
      <c r="C2" s="28"/>
      <c r="D2" s="28"/>
      <c r="E2" s="28"/>
      <c r="F2" s="28"/>
      <c r="G2" s="28"/>
      <c r="H2" s="28"/>
    </row>
    <row r="3" ht="27.95" customHeight="1" spans="7:7">
      <c r="G3" s="29" t="s">
        <v>2</v>
      </c>
    </row>
    <row r="4" ht="27.95" customHeight="1" spans="1:8">
      <c r="A4" s="30" t="s">
        <v>3</v>
      </c>
      <c r="B4" s="31" t="s">
        <v>77</v>
      </c>
      <c r="C4" s="31" t="s">
        <v>2654</v>
      </c>
      <c r="D4" s="31" t="s">
        <v>2655</v>
      </c>
      <c r="E4" s="31" t="s">
        <v>2656</v>
      </c>
      <c r="F4" s="31" t="s">
        <v>16</v>
      </c>
      <c r="G4" s="31" t="s">
        <v>2657</v>
      </c>
      <c r="H4" s="31" t="s">
        <v>2658</v>
      </c>
    </row>
    <row r="5" ht="27.95" customHeight="1" spans="1:8">
      <c r="A5" s="30"/>
      <c r="B5" s="31"/>
      <c r="C5" s="31"/>
      <c r="D5" s="32"/>
      <c r="E5" s="33"/>
      <c r="F5" s="31"/>
      <c r="G5" s="31"/>
      <c r="H5" s="31"/>
    </row>
    <row r="6" ht="27.95" customHeight="1" spans="1:8">
      <c r="A6" s="34" t="s">
        <v>2442</v>
      </c>
      <c r="B6" s="35">
        <v>2</v>
      </c>
      <c r="C6" s="35">
        <v>0</v>
      </c>
      <c r="D6" s="35">
        <v>0</v>
      </c>
      <c r="E6" s="35">
        <v>2</v>
      </c>
      <c r="F6" s="35">
        <v>0</v>
      </c>
      <c r="G6" s="35">
        <v>0</v>
      </c>
      <c r="H6" s="35">
        <v>0</v>
      </c>
    </row>
    <row r="7" ht="27.95" customHeight="1" spans="1:8">
      <c r="A7" s="36" t="s">
        <v>2443</v>
      </c>
      <c r="B7" s="35">
        <v>2</v>
      </c>
      <c r="C7" s="35"/>
      <c r="D7" s="35"/>
      <c r="E7" s="35">
        <v>2</v>
      </c>
      <c r="F7" s="35"/>
      <c r="G7" s="35"/>
      <c r="H7" s="35"/>
    </row>
    <row r="8" ht="27.95" customHeight="1" spans="1:8">
      <c r="A8" s="36" t="s">
        <v>2449</v>
      </c>
      <c r="B8" s="35">
        <v>0</v>
      </c>
      <c r="C8" s="35"/>
      <c r="D8" s="35"/>
      <c r="E8" s="35"/>
      <c r="F8" s="35"/>
      <c r="G8" s="35"/>
      <c r="H8" s="35"/>
    </row>
    <row r="9" ht="27.95" customHeight="1" spans="1:8">
      <c r="A9" s="36" t="s">
        <v>2455</v>
      </c>
      <c r="B9" s="35">
        <v>0</v>
      </c>
      <c r="C9" s="35"/>
      <c r="D9" s="35"/>
      <c r="E9" s="35"/>
      <c r="F9" s="35"/>
      <c r="G9" s="35"/>
      <c r="H9" s="35"/>
    </row>
    <row r="10" ht="27.95" customHeight="1" spans="1:8">
      <c r="A10" s="34" t="s">
        <v>2458</v>
      </c>
      <c r="B10" s="35">
        <v>3017</v>
      </c>
      <c r="C10" s="35">
        <v>0</v>
      </c>
      <c r="D10" s="35">
        <v>1611</v>
      </c>
      <c r="E10" s="35">
        <v>1406</v>
      </c>
      <c r="F10" s="35">
        <v>0</v>
      </c>
      <c r="G10" s="35">
        <v>0</v>
      </c>
      <c r="H10" s="35">
        <v>0</v>
      </c>
    </row>
    <row r="11" ht="27.95" customHeight="1" spans="1:8">
      <c r="A11" s="36" t="s">
        <v>2459</v>
      </c>
      <c r="B11" s="35">
        <v>3017</v>
      </c>
      <c r="C11" s="35"/>
      <c r="D11" s="35">
        <v>1611</v>
      </c>
      <c r="E11" s="35">
        <v>1406</v>
      </c>
      <c r="F11" s="35"/>
      <c r="G11" s="35"/>
      <c r="H11" s="35"/>
    </row>
    <row r="12" ht="27.95" customHeight="1" spans="1:8">
      <c r="A12" s="36" t="s">
        <v>2463</v>
      </c>
      <c r="B12" s="35">
        <v>0</v>
      </c>
      <c r="C12" s="35"/>
      <c r="D12" s="35"/>
      <c r="E12" s="35"/>
      <c r="F12" s="35"/>
      <c r="G12" s="35"/>
      <c r="H12" s="35"/>
    </row>
    <row r="13" ht="27.95" customHeight="1" spans="1:8">
      <c r="A13" s="36" t="s">
        <v>2465</v>
      </c>
      <c r="B13" s="35">
        <v>0</v>
      </c>
      <c r="C13" s="35"/>
      <c r="D13" s="35"/>
      <c r="E13" s="35"/>
      <c r="F13" s="35"/>
      <c r="G13" s="35"/>
      <c r="H13" s="35"/>
    </row>
    <row r="14" ht="27.95" customHeight="1" spans="1:8">
      <c r="A14" s="34" t="s">
        <v>2467</v>
      </c>
      <c r="B14" s="35">
        <v>0</v>
      </c>
      <c r="C14" s="35">
        <v>0</v>
      </c>
      <c r="D14" s="35">
        <v>0</v>
      </c>
      <c r="E14" s="35">
        <v>0</v>
      </c>
      <c r="F14" s="35">
        <v>0</v>
      </c>
      <c r="G14" s="35">
        <v>0</v>
      </c>
      <c r="H14" s="35">
        <v>0</v>
      </c>
    </row>
    <row r="15" ht="27.95" customHeight="1" spans="1:8">
      <c r="A15" s="34" t="s">
        <v>2468</v>
      </c>
      <c r="B15" s="35">
        <v>0</v>
      </c>
      <c r="C15" s="35"/>
      <c r="D15" s="35"/>
      <c r="E15" s="35"/>
      <c r="F15" s="35"/>
      <c r="G15" s="35"/>
      <c r="H15" s="35"/>
    </row>
    <row r="16" ht="27.95" customHeight="1" spans="1:8">
      <c r="A16" s="34" t="s">
        <v>2473</v>
      </c>
      <c r="B16" s="35">
        <v>0</v>
      </c>
      <c r="C16" s="35"/>
      <c r="D16" s="35"/>
      <c r="E16" s="35"/>
      <c r="F16" s="35"/>
      <c r="G16" s="35"/>
      <c r="H16" s="35"/>
    </row>
    <row r="17" ht="27.95" customHeight="1" spans="1:8">
      <c r="A17" s="34" t="s">
        <v>2478</v>
      </c>
      <c r="B17" s="35">
        <v>39089</v>
      </c>
      <c r="C17" s="35">
        <v>0</v>
      </c>
      <c r="D17" s="35">
        <v>0</v>
      </c>
      <c r="E17" s="35">
        <v>39089</v>
      </c>
      <c r="F17" s="35">
        <v>0</v>
      </c>
      <c r="G17" s="35">
        <v>0</v>
      </c>
      <c r="H17" s="35">
        <v>0</v>
      </c>
    </row>
    <row r="18" ht="27.95" customHeight="1" spans="1:8">
      <c r="A18" s="34" t="s">
        <v>2479</v>
      </c>
      <c r="B18" s="35">
        <v>0</v>
      </c>
      <c r="C18" s="35"/>
      <c r="D18" s="35"/>
      <c r="E18" s="35"/>
      <c r="F18" s="35"/>
      <c r="G18" s="35"/>
      <c r="H18" s="35"/>
    </row>
    <row r="19" ht="27.95" customHeight="1" spans="1:8">
      <c r="A19" s="34" t="s">
        <v>2494</v>
      </c>
      <c r="B19" s="35">
        <v>0</v>
      </c>
      <c r="C19" s="35"/>
      <c r="D19" s="35"/>
      <c r="E19" s="35"/>
      <c r="F19" s="35"/>
      <c r="G19" s="35"/>
      <c r="H19" s="35"/>
    </row>
    <row r="20" ht="27.95" customHeight="1" spans="1:8">
      <c r="A20" s="34" t="s">
        <v>2496</v>
      </c>
      <c r="B20" s="35">
        <v>0</v>
      </c>
      <c r="C20" s="35"/>
      <c r="D20" s="35"/>
      <c r="E20" s="35"/>
      <c r="F20" s="35"/>
      <c r="G20" s="35"/>
      <c r="H20" s="35"/>
    </row>
    <row r="21" ht="27.95" customHeight="1" spans="1:8">
      <c r="A21" s="34" t="s">
        <v>2497</v>
      </c>
      <c r="B21" s="35">
        <v>0</v>
      </c>
      <c r="C21" s="35"/>
      <c r="D21" s="35"/>
      <c r="E21" s="35"/>
      <c r="F21" s="35"/>
      <c r="G21" s="35"/>
      <c r="H21" s="35"/>
    </row>
    <row r="22" ht="27.95" customHeight="1" spans="1:8">
      <c r="A22" s="34" t="s">
        <v>2659</v>
      </c>
      <c r="B22" s="35">
        <v>0</v>
      </c>
      <c r="C22" s="35"/>
      <c r="D22" s="35"/>
      <c r="E22" s="35"/>
      <c r="F22" s="35"/>
      <c r="G22" s="35"/>
      <c r="H22" s="35"/>
    </row>
    <row r="23" ht="27.95" customHeight="1" spans="1:8">
      <c r="A23" s="34" t="s">
        <v>2507</v>
      </c>
      <c r="B23" s="35">
        <v>0</v>
      </c>
      <c r="C23" s="35"/>
      <c r="D23" s="35"/>
      <c r="E23" s="35"/>
      <c r="F23" s="35"/>
      <c r="G23" s="35"/>
      <c r="H23" s="35"/>
    </row>
    <row r="24" ht="27.95" customHeight="1" spans="1:8">
      <c r="A24" s="34" t="s">
        <v>2509</v>
      </c>
      <c r="B24" s="35">
        <v>39089</v>
      </c>
      <c r="C24" s="35"/>
      <c r="D24" s="35"/>
      <c r="E24" s="35">
        <v>39089</v>
      </c>
      <c r="F24" s="35"/>
      <c r="G24" s="35"/>
      <c r="H24" s="35"/>
    </row>
    <row r="25" ht="27.95" customHeight="1" spans="1:8">
      <c r="A25" s="34" t="s">
        <v>2511</v>
      </c>
      <c r="B25" s="35">
        <v>0</v>
      </c>
      <c r="C25" s="35"/>
      <c r="D25" s="35"/>
      <c r="E25" s="35"/>
      <c r="F25" s="35"/>
      <c r="G25" s="35"/>
      <c r="H25" s="35"/>
    </row>
    <row r="26" ht="27.95" customHeight="1" spans="1:8">
      <c r="A26" s="34" t="s">
        <v>2513</v>
      </c>
      <c r="B26" s="35">
        <v>0</v>
      </c>
      <c r="C26" s="35"/>
      <c r="D26" s="35"/>
      <c r="E26" s="35"/>
      <c r="F26" s="35"/>
      <c r="G26" s="35"/>
      <c r="H26" s="35"/>
    </row>
    <row r="27" ht="27.95" customHeight="1" spans="1:8">
      <c r="A27" s="34" t="s">
        <v>2515</v>
      </c>
      <c r="B27" s="35">
        <v>0</v>
      </c>
      <c r="C27" s="35"/>
      <c r="D27" s="35"/>
      <c r="E27" s="35"/>
      <c r="F27" s="35"/>
      <c r="G27" s="35"/>
      <c r="H27" s="35"/>
    </row>
    <row r="28" ht="27.95" customHeight="1" spans="1:8">
      <c r="A28" s="34" t="s">
        <v>2517</v>
      </c>
      <c r="B28" s="35">
        <v>375</v>
      </c>
      <c r="C28" s="35">
        <v>0</v>
      </c>
      <c r="D28" s="35">
        <v>0</v>
      </c>
      <c r="E28" s="35">
        <v>375</v>
      </c>
      <c r="F28" s="35">
        <v>0</v>
      </c>
      <c r="G28" s="35">
        <v>0</v>
      </c>
      <c r="H28" s="35">
        <v>0</v>
      </c>
    </row>
    <row r="29" ht="27.95" customHeight="1" spans="1:8">
      <c r="A29" s="34" t="s">
        <v>2518</v>
      </c>
      <c r="B29" s="35">
        <v>375</v>
      </c>
      <c r="C29" s="35"/>
      <c r="D29" s="35"/>
      <c r="E29" s="35">
        <v>375</v>
      </c>
      <c r="F29" s="35"/>
      <c r="G29" s="35"/>
      <c r="H29" s="35"/>
    </row>
    <row r="30" ht="27.95" customHeight="1" spans="1:8">
      <c r="A30" s="37" t="s">
        <v>2522</v>
      </c>
      <c r="B30" s="35">
        <v>0</v>
      </c>
      <c r="C30" s="35"/>
      <c r="D30" s="35"/>
      <c r="E30" s="35"/>
      <c r="F30" s="35"/>
      <c r="G30" s="35"/>
      <c r="H30" s="35"/>
    </row>
    <row r="31" ht="27.95" customHeight="1" spans="1:8">
      <c r="A31" s="37" t="s">
        <v>2525</v>
      </c>
      <c r="B31" s="35">
        <v>0</v>
      </c>
      <c r="C31" s="35"/>
      <c r="D31" s="35"/>
      <c r="E31" s="35"/>
      <c r="F31" s="35"/>
      <c r="G31" s="35"/>
      <c r="H31" s="35"/>
    </row>
    <row r="32" ht="27.95" customHeight="1" spans="1:8">
      <c r="A32" s="38" t="s">
        <v>2660</v>
      </c>
      <c r="B32" s="35"/>
      <c r="C32" s="35"/>
      <c r="D32" s="35"/>
      <c r="E32" s="35"/>
      <c r="F32" s="35"/>
      <c r="G32" s="35"/>
      <c r="H32" s="35"/>
    </row>
    <row r="33" ht="27.95" customHeight="1" spans="1:8">
      <c r="A33" s="38" t="s">
        <v>2661</v>
      </c>
      <c r="B33" s="35"/>
      <c r="C33" s="35"/>
      <c r="D33" s="35"/>
      <c r="E33" s="35"/>
      <c r="F33" s="35"/>
      <c r="G33" s="35"/>
      <c r="H33" s="35"/>
    </row>
    <row r="34" ht="27.95" customHeight="1" spans="1:8">
      <c r="A34" s="36" t="s">
        <v>2529</v>
      </c>
      <c r="B34" s="35">
        <v>0</v>
      </c>
      <c r="C34" s="35">
        <v>0</v>
      </c>
      <c r="D34" s="35">
        <v>0</v>
      </c>
      <c r="E34" s="35">
        <v>0</v>
      </c>
      <c r="F34" s="35">
        <v>0</v>
      </c>
      <c r="G34" s="35">
        <v>0</v>
      </c>
      <c r="H34" s="35">
        <v>0</v>
      </c>
    </row>
    <row r="35" ht="27.95" customHeight="1" spans="1:8">
      <c r="A35" s="37" t="s">
        <v>2530</v>
      </c>
      <c r="B35" s="35">
        <v>0</v>
      </c>
      <c r="C35" s="35"/>
      <c r="D35" s="35"/>
      <c r="E35" s="35"/>
      <c r="F35" s="35"/>
      <c r="G35" s="35"/>
      <c r="H35" s="35"/>
    </row>
    <row r="36" ht="27.95" customHeight="1" spans="1:8">
      <c r="A36" s="37" t="s">
        <v>2533</v>
      </c>
      <c r="B36" s="35">
        <v>0</v>
      </c>
      <c r="C36" s="35"/>
      <c r="D36" s="35"/>
      <c r="E36" s="35"/>
      <c r="F36" s="35"/>
      <c r="G36" s="35"/>
      <c r="H36" s="35"/>
    </row>
    <row r="37" ht="27.95" customHeight="1" spans="1:8">
      <c r="A37" s="37" t="s">
        <v>2537</v>
      </c>
      <c r="B37" s="35">
        <v>0</v>
      </c>
      <c r="C37" s="35"/>
      <c r="D37" s="35"/>
      <c r="E37" s="35"/>
      <c r="F37" s="35"/>
      <c r="G37" s="35"/>
      <c r="H37" s="35"/>
    </row>
    <row r="38" ht="27.95" customHeight="1" spans="1:8">
      <c r="A38" s="37" t="s">
        <v>2546</v>
      </c>
      <c r="B38" s="35">
        <v>0</v>
      </c>
      <c r="C38" s="35"/>
      <c r="D38" s="35"/>
      <c r="E38" s="35"/>
      <c r="F38" s="35"/>
      <c r="G38" s="35"/>
      <c r="H38" s="35"/>
    </row>
    <row r="39" ht="27.95" customHeight="1" spans="1:8">
      <c r="A39" s="37" t="s">
        <v>2553</v>
      </c>
      <c r="B39" s="35">
        <v>0</v>
      </c>
      <c r="C39" s="35"/>
      <c r="D39" s="35"/>
      <c r="E39" s="35"/>
      <c r="F39" s="35"/>
      <c r="G39" s="35"/>
      <c r="H39" s="35"/>
    </row>
    <row r="40" ht="27.95" customHeight="1" spans="1:8">
      <c r="A40" s="37" t="s">
        <v>2561</v>
      </c>
      <c r="B40" s="35">
        <v>0</v>
      </c>
      <c r="C40" s="35"/>
      <c r="D40" s="35"/>
      <c r="E40" s="35"/>
      <c r="F40" s="35"/>
      <c r="G40" s="35"/>
      <c r="H40" s="35"/>
    </row>
    <row r="41" customHeight="1" spans="1:8">
      <c r="A41" s="37" t="s">
        <v>2563</v>
      </c>
      <c r="B41" s="35">
        <v>0</v>
      </c>
      <c r="C41" s="35"/>
      <c r="D41" s="35"/>
      <c r="E41" s="35"/>
      <c r="F41" s="35"/>
      <c r="G41" s="35"/>
      <c r="H41" s="35"/>
    </row>
    <row r="42" customHeight="1" spans="1:8">
      <c r="A42" s="37" t="s">
        <v>2565</v>
      </c>
      <c r="B42" s="35">
        <v>0</v>
      </c>
      <c r="C42" s="35"/>
      <c r="D42" s="35"/>
      <c r="E42" s="35"/>
      <c r="F42" s="35"/>
      <c r="G42" s="35"/>
      <c r="H42" s="35"/>
    </row>
    <row r="43" customHeight="1" spans="1:8">
      <c r="A43" s="36" t="s">
        <v>2566</v>
      </c>
      <c r="B43" s="35">
        <v>0</v>
      </c>
      <c r="C43" s="35">
        <v>0</v>
      </c>
      <c r="D43" s="35">
        <v>0</v>
      </c>
      <c r="E43" s="35">
        <v>0</v>
      </c>
      <c r="F43" s="35">
        <v>0</v>
      </c>
      <c r="G43" s="35">
        <v>0</v>
      </c>
      <c r="H43" s="35">
        <v>0</v>
      </c>
    </row>
    <row r="44" customHeight="1" spans="1:8">
      <c r="A44" s="37" t="s">
        <v>2567</v>
      </c>
      <c r="B44" s="35">
        <v>0</v>
      </c>
      <c r="C44" s="35"/>
      <c r="D44" s="35"/>
      <c r="E44" s="35"/>
      <c r="F44" s="35"/>
      <c r="G44" s="35"/>
      <c r="H44" s="35"/>
    </row>
    <row r="45" customHeight="1" spans="1:8">
      <c r="A45" s="36" t="s">
        <v>2570</v>
      </c>
      <c r="B45" s="35">
        <v>340</v>
      </c>
      <c r="C45" s="35">
        <v>0</v>
      </c>
      <c r="D45" s="35">
        <v>89</v>
      </c>
      <c r="E45" s="35">
        <v>251</v>
      </c>
      <c r="F45" s="35">
        <v>0</v>
      </c>
      <c r="G45" s="35">
        <v>0</v>
      </c>
      <c r="H45" s="35">
        <v>0</v>
      </c>
    </row>
    <row r="46" ht="35" customHeight="1" spans="1:8">
      <c r="A46" s="37" t="s">
        <v>2571</v>
      </c>
      <c r="B46" s="35">
        <v>0</v>
      </c>
      <c r="C46" s="35"/>
      <c r="D46" s="35"/>
      <c r="E46" s="35"/>
      <c r="F46" s="35"/>
      <c r="G46" s="35"/>
      <c r="H46" s="35"/>
    </row>
    <row r="47" ht="35" customHeight="1" spans="1:8">
      <c r="A47" s="37" t="s">
        <v>2575</v>
      </c>
      <c r="B47" s="35">
        <v>0</v>
      </c>
      <c r="C47" s="35"/>
      <c r="D47" s="35"/>
      <c r="E47" s="35"/>
      <c r="F47" s="35"/>
      <c r="G47" s="35"/>
      <c r="H47" s="35"/>
    </row>
    <row r="48" ht="35" customHeight="1" spans="1:8">
      <c r="A48" s="37" t="s">
        <v>2584</v>
      </c>
      <c r="B48" s="35">
        <v>340</v>
      </c>
      <c r="C48" s="35"/>
      <c r="D48" s="35">
        <v>89</v>
      </c>
      <c r="E48" s="35">
        <v>251</v>
      </c>
      <c r="F48" s="35"/>
      <c r="G48" s="35"/>
      <c r="H48" s="35"/>
    </row>
    <row r="49" ht="35" customHeight="1" spans="1:8">
      <c r="A49" s="36" t="s">
        <v>2595</v>
      </c>
      <c r="B49" s="35">
        <v>4344</v>
      </c>
      <c r="C49" s="35"/>
      <c r="D49" s="35"/>
      <c r="E49" s="35"/>
      <c r="F49" s="35">
        <v>4344</v>
      </c>
      <c r="G49" s="35"/>
      <c r="H49" s="35"/>
    </row>
    <row r="50" ht="35" customHeight="1" spans="1:8">
      <c r="A50" s="36" t="s">
        <v>2611</v>
      </c>
      <c r="B50" s="35">
        <v>0</v>
      </c>
      <c r="C50" s="35"/>
      <c r="D50" s="35"/>
      <c r="E50" s="35"/>
      <c r="F50" s="35"/>
      <c r="G50" s="35"/>
      <c r="H50" s="35"/>
    </row>
    <row r="51" ht="35" customHeight="1" spans="1:8">
      <c r="A51" s="39" t="s">
        <v>2627</v>
      </c>
      <c r="B51" s="35">
        <v>0</v>
      </c>
      <c r="C51" s="35"/>
      <c r="D51" s="35"/>
      <c r="E51" s="35"/>
      <c r="F51" s="35"/>
      <c r="G51" s="35"/>
      <c r="H51" s="35"/>
    </row>
    <row r="52" customHeight="1" spans="1:8">
      <c r="A52" s="39"/>
      <c r="B52" s="35"/>
      <c r="C52" s="35"/>
      <c r="D52" s="35"/>
      <c r="E52" s="35"/>
      <c r="F52" s="35"/>
      <c r="G52" s="35"/>
      <c r="H52" s="35"/>
    </row>
    <row r="53" customHeight="1" spans="1:8">
      <c r="A53" s="39"/>
      <c r="B53" s="35"/>
      <c r="C53" s="35"/>
      <c r="D53" s="35"/>
      <c r="E53" s="35"/>
      <c r="F53" s="35"/>
      <c r="G53" s="35"/>
      <c r="H53" s="35"/>
    </row>
    <row r="54" customHeight="1" spans="1:8">
      <c r="A54" s="40" t="s">
        <v>18</v>
      </c>
      <c r="B54" s="35">
        <v>47167</v>
      </c>
      <c r="C54" s="35">
        <v>0</v>
      </c>
      <c r="D54" s="35">
        <v>1700</v>
      </c>
      <c r="E54" s="35">
        <v>41123</v>
      </c>
      <c r="F54" s="35">
        <v>4344</v>
      </c>
      <c r="G54" s="35">
        <v>0</v>
      </c>
      <c r="H54" s="35">
        <v>0</v>
      </c>
    </row>
    <row r="55" customHeight="1" spans="1:8">
      <c r="A55" s="41"/>
      <c r="B55" s="42"/>
      <c r="C55" s="42"/>
      <c r="D55" s="42"/>
      <c r="E55" s="42"/>
      <c r="F55" s="42"/>
      <c r="G55" s="42"/>
      <c r="H55" s="42"/>
    </row>
  </sheetData>
  <mergeCells count="10">
    <mergeCell ref="A2:H2"/>
    <mergeCell ref="G3:H3"/>
    <mergeCell ref="A4:A5"/>
    <mergeCell ref="B4:B5"/>
    <mergeCell ref="C4:C5"/>
    <mergeCell ref="D4:D5"/>
    <mergeCell ref="E4:E5"/>
    <mergeCell ref="F4:F5"/>
    <mergeCell ref="G4:G5"/>
    <mergeCell ref="H4:H5"/>
  </mergeCells>
  <printOptions horizontalCentered="1"/>
  <pageMargins left="1.10208333333333" right="1.10208333333333" top="1.45625" bottom="1.37777777777778" header="0.511111111111111" footer="0.511111111111111"/>
  <pageSetup paperSize="9" scale="57" fitToWidth="0"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B13"/>
  <sheetViews>
    <sheetView showZeros="0" workbookViewId="0">
      <pane xSplit="1" ySplit="6" topLeftCell="B7" activePane="bottomRight" state="frozen"/>
      <selection/>
      <selection pane="topRight"/>
      <selection pane="bottomLeft"/>
      <selection pane="bottomRight" activeCell="E27" sqref="E27"/>
    </sheetView>
  </sheetViews>
  <sheetFormatPr defaultColWidth="8.75" defaultRowHeight="21" customHeight="1" outlineLevelCol="1"/>
  <cols>
    <col min="1" max="1" width="52.75" customWidth="1"/>
    <col min="2" max="2" width="27.5" customWidth="1"/>
    <col min="3" max="3" width="16.875" customWidth="1"/>
    <col min="4" max="18" width="9" customWidth="1"/>
  </cols>
  <sheetData>
    <row r="1" ht="20.45" customHeight="1" spans="1:1">
      <c r="A1" t="s">
        <v>2662</v>
      </c>
    </row>
    <row r="2" ht="33" customHeight="1" spans="1:2">
      <c r="A2" s="23" t="s">
        <v>2663</v>
      </c>
      <c r="B2" s="23"/>
    </row>
    <row r="3" ht="28.5" customHeight="1" spans="2:2">
      <c r="B3" s="21" t="s">
        <v>2</v>
      </c>
    </row>
    <row r="4" ht="28.5" customHeight="1" spans="1:2">
      <c r="A4" s="22" t="s">
        <v>21</v>
      </c>
      <c r="B4" s="22" t="s">
        <v>2664</v>
      </c>
    </row>
    <row r="5" ht="28.5" customHeight="1" spans="1:2">
      <c r="A5" s="22" t="s">
        <v>77</v>
      </c>
      <c r="B5" s="22">
        <f>SUM(B6:B13)</f>
        <v>1700</v>
      </c>
    </row>
    <row r="6" ht="28.5" customHeight="1" spans="1:2">
      <c r="A6" s="22" t="s">
        <v>2442</v>
      </c>
      <c r="B6" s="22"/>
    </row>
    <row r="7" ht="28.5" customHeight="1" spans="1:2">
      <c r="A7" s="22" t="s">
        <v>2458</v>
      </c>
      <c r="B7" s="22">
        <v>1611</v>
      </c>
    </row>
    <row r="8" ht="28.5" customHeight="1" spans="1:2">
      <c r="A8" s="22" t="s">
        <v>2467</v>
      </c>
      <c r="B8" s="22"/>
    </row>
    <row r="9" ht="28.5" customHeight="1" spans="1:2">
      <c r="A9" s="22" t="s">
        <v>2478</v>
      </c>
      <c r="B9" s="22"/>
    </row>
    <row r="10" ht="28.5" customHeight="1" spans="1:2">
      <c r="A10" s="22" t="s">
        <v>2517</v>
      </c>
      <c r="B10" s="22"/>
    </row>
    <row r="11" ht="28.5" customHeight="1" spans="1:2">
      <c r="A11" s="22" t="s">
        <v>2529</v>
      </c>
      <c r="B11" s="22"/>
    </row>
    <row r="12" ht="28.5" customHeight="1" spans="1:2">
      <c r="A12" s="22" t="s">
        <v>2566</v>
      </c>
      <c r="B12" s="22"/>
    </row>
    <row r="13" ht="28.5" customHeight="1" spans="1:2">
      <c r="A13" s="22" t="s">
        <v>2665</v>
      </c>
      <c r="B13" s="22">
        <v>89</v>
      </c>
    </row>
  </sheetData>
  <mergeCells count="1">
    <mergeCell ref="A2:B2"/>
  </mergeCells>
  <printOptions horizontalCentered="1"/>
  <pageMargins left="1.10208333333333" right="1.10208333333333" top="1.10208333333333" bottom="1.10208333333333" header="0.511111111111111" footer="0.511111111111111"/>
  <pageSetup paperSize="9" orientation="landscape"/>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6"/>
  <sheetViews>
    <sheetView workbookViewId="0">
      <selection activeCell="D2" sqref="D2"/>
    </sheetView>
  </sheetViews>
  <sheetFormatPr defaultColWidth="16.5" defaultRowHeight="21.75" customHeight="1" outlineLevelRow="5" outlineLevelCol="1"/>
  <cols>
    <col min="1" max="1" width="39" customWidth="1"/>
    <col min="2" max="2" width="40" customWidth="1"/>
  </cols>
  <sheetData>
    <row r="1" ht="23" customHeight="1" spans="1:1">
      <c r="A1" t="s">
        <v>2666</v>
      </c>
    </row>
    <row r="2" ht="32.25" customHeight="1" spans="1:2">
      <c r="A2" s="23" t="s">
        <v>2667</v>
      </c>
      <c r="B2" s="23"/>
    </row>
    <row r="3" ht="18" customHeight="1" spans="2:2">
      <c r="B3" s="21" t="s">
        <v>2</v>
      </c>
    </row>
    <row r="4" customHeight="1" spans="1:2">
      <c r="A4" s="22" t="s">
        <v>2375</v>
      </c>
      <c r="B4" s="22" t="s">
        <v>95</v>
      </c>
    </row>
    <row r="5" ht="19.5" customHeight="1" spans="1:2">
      <c r="A5" s="22" t="s">
        <v>2379</v>
      </c>
      <c r="B5" s="22">
        <v>1700</v>
      </c>
    </row>
    <row r="6" ht="19.5" customHeight="1" spans="1:2">
      <c r="A6" s="22" t="s">
        <v>85</v>
      </c>
      <c r="B6" s="22">
        <f>SUM(B5:B5)</f>
        <v>1700</v>
      </c>
    </row>
  </sheetData>
  <mergeCells count="1">
    <mergeCell ref="A2:B2"/>
  </mergeCells>
  <pageMargins left="0.698611111111111" right="0.698611111111111" top="0.75" bottom="0.75" header="0.3" footer="0.3"/>
  <pageSetup paperSize="9" orientation="portrait"/>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sheetPr>
  <dimension ref="A1:D13"/>
  <sheetViews>
    <sheetView showZeros="0" workbookViewId="0">
      <selection activeCell="C11" sqref="C11"/>
    </sheetView>
  </sheetViews>
  <sheetFormatPr defaultColWidth="13.375" defaultRowHeight="32.25" customHeight="1" outlineLevelCol="3"/>
  <cols>
    <col min="1" max="1" width="37.875" customWidth="1"/>
    <col min="2" max="2" width="12.375" customWidth="1"/>
    <col min="3" max="3" width="23.125" customWidth="1"/>
  </cols>
  <sheetData>
    <row r="1" ht="20.45" customHeight="1" spans="1:1">
      <c r="A1" t="s">
        <v>2668</v>
      </c>
    </row>
    <row r="2" ht="49.5" customHeight="1" spans="1:3">
      <c r="A2" s="20" t="s">
        <v>2669</v>
      </c>
      <c r="B2" s="20"/>
      <c r="C2" s="20"/>
    </row>
    <row r="3" ht="38.25" customHeight="1" spans="3:3">
      <c r="C3" s="21" t="s">
        <v>2</v>
      </c>
    </row>
    <row r="4" ht="38.25" customHeight="1" spans="1:3">
      <c r="A4" s="26" t="s">
        <v>21</v>
      </c>
      <c r="B4" s="22" t="s">
        <v>92</v>
      </c>
      <c r="C4" s="22" t="s">
        <v>2400</v>
      </c>
    </row>
    <row r="5" ht="38.25" customHeight="1" spans="1:3">
      <c r="A5" s="26"/>
      <c r="B5" s="22" t="s">
        <v>77</v>
      </c>
      <c r="C5" s="22" t="s">
        <v>77</v>
      </c>
    </row>
    <row r="6" ht="38.25" customHeight="1" spans="1:3">
      <c r="A6" s="22" t="s">
        <v>2670</v>
      </c>
      <c r="B6" s="22">
        <v>68898</v>
      </c>
      <c r="C6" s="22">
        <v>68898</v>
      </c>
    </row>
    <row r="7" ht="38.25" customHeight="1" spans="1:3">
      <c r="A7" s="22" t="s">
        <v>2671</v>
      </c>
      <c r="B7" s="22">
        <v>60898</v>
      </c>
      <c r="C7" s="22">
        <v>60898</v>
      </c>
    </row>
    <row r="8" ht="38.25" customHeight="1" spans="1:3">
      <c r="A8" s="22" t="s">
        <v>2672</v>
      </c>
      <c r="B8" s="22">
        <v>140989</v>
      </c>
      <c r="C8" s="22">
        <v>140989</v>
      </c>
    </row>
    <row r="9" ht="38.25" customHeight="1" spans="1:3">
      <c r="A9" s="22" t="s">
        <v>2673</v>
      </c>
      <c r="B9" s="22">
        <v>72000</v>
      </c>
      <c r="C9" s="22">
        <v>72000</v>
      </c>
    </row>
    <row r="10" ht="38.25" customHeight="1" spans="1:3">
      <c r="A10" s="22" t="s">
        <v>2674</v>
      </c>
      <c r="B10" s="22">
        <v>1200</v>
      </c>
      <c r="C10" s="22">
        <v>1200</v>
      </c>
    </row>
    <row r="11" ht="38.25" customHeight="1" spans="1:3">
      <c r="A11" s="22" t="s">
        <v>2675</v>
      </c>
      <c r="B11" s="22">
        <v>132898</v>
      </c>
      <c r="C11" s="22">
        <v>132898</v>
      </c>
    </row>
    <row r="12" customHeight="1" spans="1:4">
      <c r="A12" s="22"/>
      <c r="B12" s="22"/>
      <c r="C12" s="22"/>
      <c r="D12" t="s">
        <v>2676</v>
      </c>
    </row>
    <row r="13" customHeight="1" spans="4:4">
      <c r="D13" t="s">
        <v>2677</v>
      </c>
    </row>
  </sheetData>
  <mergeCells count="3">
    <mergeCell ref="A2:C2"/>
    <mergeCell ref="A12:C12"/>
    <mergeCell ref="A4:A5"/>
  </mergeCells>
  <printOptions horizontalCentered="1"/>
  <pageMargins left="1.10208333333333" right="1.10208333333333" top="1.10208333333333" bottom="1.10208333333333" header="0.511111111111111" footer="0.511111111111111"/>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D28"/>
  <sheetViews>
    <sheetView showZeros="0" workbookViewId="0">
      <selection activeCell="C20" sqref="C20"/>
    </sheetView>
  </sheetViews>
  <sheetFormatPr defaultColWidth="9" defaultRowHeight="21" customHeight="1" outlineLevelCol="3"/>
  <cols>
    <col min="1" max="1" width="39.9" style="56" customWidth="1"/>
    <col min="2" max="2" width="14.2" style="56" customWidth="1"/>
    <col min="3" max="3" width="12.4" style="56" customWidth="1"/>
    <col min="4" max="4" width="15.2" style="56" customWidth="1"/>
    <col min="5" max="5" width="8.125" style="56" customWidth="1"/>
    <col min="6" max="16384" width="9" style="56"/>
  </cols>
  <sheetData>
    <row r="1" ht="20.25" customHeight="1" spans="1:1">
      <c r="A1" s="56" t="s">
        <v>19</v>
      </c>
    </row>
    <row r="2" ht="49.5" customHeight="1" spans="1:4">
      <c r="A2" s="43" t="s">
        <v>20</v>
      </c>
      <c r="B2" s="43"/>
      <c r="C2" s="43"/>
      <c r="D2" s="43"/>
    </row>
    <row r="3" customHeight="1" spans="4:4">
      <c r="D3" s="56" t="s">
        <v>2</v>
      </c>
    </row>
    <row r="4" ht="39" customHeight="1" spans="1:4">
      <c r="A4" s="113" t="s">
        <v>21</v>
      </c>
      <c r="B4" s="113" t="s">
        <v>22</v>
      </c>
      <c r="C4" s="113" t="s">
        <v>23</v>
      </c>
      <c r="D4" s="113" t="s">
        <v>24</v>
      </c>
    </row>
    <row r="5" ht="26.1" customHeight="1" spans="1:4">
      <c r="A5" s="114" t="s">
        <v>25</v>
      </c>
      <c r="B5" s="115">
        <f>SUM(B6:B18)</f>
        <v>53327</v>
      </c>
      <c r="C5" s="115">
        <f>SUM(C6:C17)</f>
        <v>61502</v>
      </c>
      <c r="D5" s="116">
        <f t="shared" ref="D5:D27" si="0">C5/B5</f>
        <v>1.1533</v>
      </c>
    </row>
    <row r="6" ht="26.1" customHeight="1" spans="1:4">
      <c r="A6" s="117" t="s">
        <v>26</v>
      </c>
      <c r="B6" s="118">
        <v>21149</v>
      </c>
      <c r="C6" s="118">
        <v>24381</v>
      </c>
      <c r="D6" s="116">
        <f t="shared" si="0"/>
        <v>1.1528</v>
      </c>
    </row>
    <row r="7" ht="26.1" customHeight="1" spans="1:4">
      <c r="A7" s="117" t="s">
        <v>27</v>
      </c>
      <c r="B7" s="118">
        <v>4035</v>
      </c>
      <c r="C7" s="118">
        <v>4653</v>
      </c>
      <c r="D7" s="116">
        <f t="shared" si="0"/>
        <v>1.1532</v>
      </c>
    </row>
    <row r="8" ht="26.1" customHeight="1" spans="1:4">
      <c r="A8" s="117" t="s">
        <v>28</v>
      </c>
      <c r="B8" s="118">
        <v>1776</v>
      </c>
      <c r="C8" s="118">
        <v>2048</v>
      </c>
      <c r="D8" s="116">
        <f t="shared" si="0"/>
        <v>1.1532</v>
      </c>
    </row>
    <row r="9" ht="26.1" customHeight="1" spans="1:4">
      <c r="A9" s="117" t="s">
        <v>29</v>
      </c>
      <c r="B9" s="118"/>
      <c r="C9" s="118"/>
      <c r="D9" s="116"/>
    </row>
    <row r="10" ht="26.1" customHeight="1" spans="1:4">
      <c r="A10" s="117" t="s">
        <v>30</v>
      </c>
      <c r="B10" s="118">
        <v>3014</v>
      </c>
      <c r="C10" s="118">
        <v>3476</v>
      </c>
      <c r="D10" s="116">
        <f t="shared" si="0"/>
        <v>1.1533</v>
      </c>
    </row>
    <row r="11" ht="26.1" customHeight="1" spans="1:4">
      <c r="A11" s="117" t="s">
        <v>31</v>
      </c>
      <c r="B11" s="118">
        <v>3716</v>
      </c>
      <c r="C11" s="118">
        <v>4286</v>
      </c>
      <c r="D11" s="116">
        <f t="shared" si="0"/>
        <v>1.1534</v>
      </c>
    </row>
    <row r="12" ht="26.1" customHeight="1" spans="1:4">
      <c r="A12" s="117" t="s">
        <v>32</v>
      </c>
      <c r="B12" s="118">
        <v>886</v>
      </c>
      <c r="C12" s="118">
        <v>1022</v>
      </c>
      <c r="D12" s="116">
        <f t="shared" si="0"/>
        <v>1.1535</v>
      </c>
    </row>
    <row r="13" ht="26.1" customHeight="1" spans="1:4">
      <c r="A13" s="117" t="s">
        <v>33</v>
      </c>
      <c r="B13" s="118">
        <v>2746</v>
      </c>
      <c r="C13" s="118">
        <v>3167</v>
      </c>
      <c r="D13" s="116">
        <f t="shared" si="0"/>
        <v>1.1533</v>
      </c>
    </row>
    <row r="14" ht="26.1" customHeight="1" spans="1:4">
      <c r="A14" s="117" t="s">
        <v>34</v>
      </c>
      <c r="B14" s="118">
        <v>3445</v>
      </c>
      <c r="C14" s="118">
        <v>3973</v>
      </c>
      <c r="D14" s="116">
        <f t="shared" si="0"/>
        <v>1.1533</v>
      </c>
    </row>
    <row r="15" ht="26.1" customHeight="1" spans="1:4">
      <c r="A15" s="117" t="s">
        <v>35</v>
      </c>
      <c r="B15" s="118">
        <v>2615</v>
      </c>
      <c r="C15" s="118">
        <v>3016</v>
      </c>
      <c r="D15" s="116">
        <f t="shared" si="0"/>
        <v>1.1533</v>
      </c>
    </row>
    <row r="16" ht="26.1" customHeight="1" spans="1:4">
      <c r="A16" s="117" t="s">
        <v>36</v>
      </c>
      <c r="B16" s="118">
        <v>9809</v>
      </c>
      <c r="C16" s="118">
        <v>11314</v>
      </c>
      <c r="D16" s="116">
        <f t="shared" si="0"/>
        <v>1.1534</v>
      </c>
    </row>
    <row r="17" ht="26.1" customHeight="1" spans="1:4">
      <c r="A17" s="117" t="s">
        <v>37</v>
      </c>
      <c r="B17" s="118">
        <v>144</v>
      </c>
      <c r="C17" s="118">
        <v>166</v>
      </c>
      <c r="D17" s="116">
        <f t="shared" si="0"/>
        <v>1.1528</v>
      </c>
    </row>
    <row r="18" ht="26.1" customHeight="1" spans="1:4">
      <c r="A18" s="119" t="s">
        <v>38</v>
      </c>
      <c r="B18" s="118">
        <v>-8</v>
      </c>
      <c r="C18" s="118"/>
      <c r="D18" s="116">
        <f t="shared" si="0"/>
        <v>0</v>
      </c>
    </row>
    <row r="19" ht="26.1" customHeight="1" spans="1:4">
      <c r="A19" s="117" t="s">
        <v>39</v>
      </c>
      <c r="B19" s="118">
        <f>B20+B21+B22+B23+B24+B25+B26</f>
        <v>37484</v>
      </c>
      <c r="C19" s="118">
        <f>C20+C21+C22+C23+C24+C25+C26</f>
        <v>37484</v>
      </c>
      <c r="D19" s="116">
        <f t="shared" si="0"/>
        <v>1</v>
      </c>
    </row>
    <row r="20" ht="26.1" customHeight="1" spans="1:4">
      <c r="A20" s="117" t="s">
        <v>40</v>
      </c>
      <c r="B20" s="118">
        <v>5711</v>
      </c>
      <c r="C20" s="118">
        <v>5711</v>
      </c>
      <c r="D20" s="116">
        <f t="shared" si="0"/>
        <v>1</v>
      </c>
    </row>
    <row r="21" ht="26.1" customHeight="1" spans="1:4">
      <c r="A21" s="117" t="s">
        <v>41</v>
      </c>
      <c r="B21" s="118">
        <v>499</v>
      </c>
      <c r="C21" s="118">
        <v>499</v>
      </c>
      <c r="D21" s="116">
        <f t="shared" si="0"/>
        <v>1</v>
      </c>
    </row>
    <row r="22" ht="26.1" customHeight="1" spans="1:4">
      <c r="A22" s="117" t="s">
        <v>42</v>
      </c>
      <c r="B22" s="118">
        <v>14100</v>
      </c>
      <c r="C22" s="118">
        <v>14100</v>
      </c>
      <c r="D22" s="116">
        <f t="shared" si="0"/>
        <v>1</v>
      </c>
    </row>
    <row r="23" ht="26.1" customHeight="1" spans="1:4">
      <c r="A23" s="117" t="s">
        <v>43</v>
      </c>
      <c r="B23" s="118">
        <v>1278</v>
      </c>
      <c r="C23" s="118">
        <v>1278</v>
      </c>
      <c r="D23" s="116">
        <f t="shared" si="0"/>
        <v>1</v>
      </c>
    </row>
    <row r="24" ht="26.1" customHeight="1" spans="1:4">
      <c r="A24" s="117" t="s">
        <v>44</v>
      </c>
      <c r="B24" s="118">
        <v>426</v>
      </c>
      <c r="C24" s="118">
        <v>426</v>
      </c>
      <c r="D24" s="116">
        <f t="shared" si="0"/>
        <v>1</v>
      </c>
    </row>
    <row r="25" ht="26.1" customHeight="1" spans="1:4">
      <c r="A25" s="117" t="s">
        <v>45</v>
      </c>
      <c r="B25" s="118">
        <v>389</v>
      </c>
      <c r="C25" s="118">
        <v>389</v>
      </c>
      <c r="D25" s="116">
        <f t="shared" si="0"/>
        <v>1</v>
      </c>
    </row>
    <row r="26" ht="26.1" customHeight="1" spans="1:4">
      <c r="A26" s="120" t="s">
        <v>46</v>
      </c>
      <c r="B26" s="121">
        <v>15081</v>
      </c>
      <c r="C26" s="121">
        <v>15081</v>
      </c>
      <c r="D26" s="116">
        <f t="shared" si="0"/>
        <v>1</v>
      </c>
    </row>
    <row r="27" ht="26.1" customHeight="1" spans="1:4">
      <c r="A27" s="122" t="s">
        <v>47</v>
      </c>
      <c r="B27" s="121">
        <f>B5+B19</f>
        <v>90811</v>
      </c>
      <c r="C27" s="121">
        <f>C5+C19</f>
        <v>98986</v>
      </c>
      <c r="D27" s="116">
        <f t="shared" si="0"/>
        <v>1.09</v>
      </c>
    </row>
    <row r="28" ht="32.25" customHeight="1"/>
  </sheetData>
  <mergeCells count="2">
    <mergeCell ref="A2:D2"/>
    <mergeCell ref="A28:D28"/>
  </mergeCells>
  <printOptions horizontalCentered="1"/>
  <pageMargins left="0.472222222222222" right="0" top="0.786805555555556" bottom="1.37777777777778" header="0.511111111111111" footer="0.511111111111111"/>
  <pageSetup paperSize="9" scale="99" orientation="portrait"/>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sheetPr>
  <dimension ref="A1:C5"/>
  <sheetViews>
    <sheetView showZeros="0" workbookViewId="0">
      <pane xSplit="1" ySplit="4" topLeftCell="B5" activePane="bottomRight" state="frozen"/>
      <selection/>
      <selection pane="topRight"/>
      <selection pane="bottomLeft"/>
      <selection pane="bottomRight" activeCell="C5" sqref="C5"/>
    </sheetView>
  </sheetViews>
  <sheetFormatPr defaultColWidth="8.75" defaultRowHeight="18.75" customHeight="1" outlineLevelRow="4" outlineLevelCol="2"/>
  <cols>
    <col min="1" max="1" width="33.75" customWidth="1"/>
    <col min="2" max="2" width="23.5" customWidth="1"/>
    <col min="3" max="3" width="37.125" customWidth="1"/>
    <col min="4" max="31" width="9" customWidth="1"/>
  </cols>
  <sheetData>
    <row r="1" ht="20.45" customHeight="1" spans="1:1">
      <c r="A1" t="s">
        <v>2678</v>
      </c>
    </row>
    <row r="2" ht="49.5" customHeight="1" spans="1:3">
      <c r="A2" s="20" t="s">
        <v>2679</v>
      </c>
      <c r="B2" s="20"/>
      <c r="C2" s="20"/>
    </row>
    <row r="3" ht="33.75" customHeight="1" spans="3:3">
      <c r="C3" s="21" t="s">
        <v>2</v>
      </c>
    </row>
    <row r="4" s="24" customFormat="1" ht="33.75" customHeight="1" spans="1:3">
      <c r="A4" s="25" t="s">
        <v>2409</v>
      </c>
      <c r="B4" s="25" t="s">
        <v>2680</v>
      </c>
      <c r="C4" s="25" t="s">
        <v>2411</v>
      </c>
    </row>
    <row r="5" ht="33.75" customHeight="1" spans="1:3">
      <c r="A5" s="22" t="s">
        <v>2681</v>
      </c>
      <c r="B5" s="22">
        <v>140898</v>
      </c>
      <c r="C5" s="22">
        <v>132898</v>
      </c>
    </row>
  </sheetData>
  <mergeCells count="1">
    <mergeCell ref="A2:C2"/>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31"/>
  <sheetViews>
    <sheetView showZeros="0" workbookViewId="0">
      <pane xSplit="1" ySplit="4" topLeftCell="B8" activePane="bottomRight" state="frozen"/>
      <selection/>
      <selection pane="topRight"/>
      <selection pane="bottomLeft"/>
      <selection pane="bottomRight" activeCell="A2" sqref="A2:D2"/>
    </sheetView>
  </sheetViews>
  <sheetFormatPr defaultColWidth="8.75" defaultRowHeight="21" customHeight="1" outlineLevelCol="3"/>
  <cols>
    <col min="1" max="1" width="42.625" customWidth="1"/>
    <col min="2" max="2" width="16.5" customWidth="1"/>
    <col min="3" max="3" width="39.25" customWidth="1"/>
    <col min="4" max="4" width="12.5" customWidth="1"/>
    <col min="5" max="32" width="9" customWidth="1"/>
  </cols>
  <sheetData>
    <row r="1" ht="20.45" customHeight="1" spans="1:1">
      <c r="A1" t="s">
        <v>2682</v>
      </c>
    </row>
    <row r="2" ht="49.5" customHeight="1" spans="1:4">
      <c r="A2" s="20" t="s">
        <v>2683</v>
      </c>
      <c r="B2" s="20"/>
      <c r="C2" s="20"/>
      <c r="D2" s="20"/>
    </row>
    <row r="3" customHeight="1" spans="4:4">
      <c r="D3" t="s">
        <v>2</v>
      </c>
    </row>
    <row r="4" ht="29.25" customHeight="1" spans="1:4">
      <c r="A4" s="22" t="s">
        <v>2684</v>
      </c>
      <c r="B4" s="22" t="s">
        <v>4</v>
      </c>
      <c r="C4" s="22" t="s">
        <v>2684</v>
      </c>
      <c r="D4" s="22" t="s">
        <v>5</v>
      </c>
    </row>
    <row r="5" ht="29.25" customHeight="1" spans="1:4">
      <c r="A5" s="22" t="s">
        <v>2685</v>
      </c>
      <c r="B5" s="22"/>
      <c r="C5" s="22" t="s">
        <v>2686</v>
      </c>
      <c r="D5" s="22"/>
    </row>
    <row r="6" ht="29.25" customHeight="1" spans="1:4">
      <c r="A6" s="22" t="s">
        <v>2687</v>
      </c>
      <c r="B6" s="22"/>
      <c r="C6" s="22" t="s">
        <v>2688</v>
      </c>
      <c r="D6" s="22"/>
    </row>
    <row r="7" ht="29.25" customHeight="1" spans="1:4">
      <c r="A7" s="22" t="s">
        <v>2689</v>
      </c>
      <c r="B7" s="22"/>
      <c r="C7" s="22" t="s">
        <v>2690</v>
      </c>
      <c r="D7" s="22"/>
    </row>
    <row r="8" ht="29.25" customHeight="1" spans="1:4">
      <c r="A8" s="22" t="s">
        <v>2691</v>
      </c>
      <c r="B8" s="22"/>
      <c r="C8" s="22" t="s">
        <v>2692</v>
      </c>
      <c r="D8" s="22"/>
    </row>
    <row r="9" ht="29.25" customHeight="1" spans="1:4">
      <c r="A9" s="22" t="s">
        <v>2693</v>
      </c>
      <c r="B9" s="22"/>
      <c r="C9" s="22" t="s">
        <v>2694</v>
      </c>
      <c r="D9" s="22"/>
    </row>
    <row r="10" ht="29.25" customHeight="1" spans="1:4">
      <c r="A10" s="22" t="s">
        <v>2695</v>
      </c>
      <c r="B10" s="22"/>
      <c r="C10" s="22" t="s">
        <v>2696</v>
      </c>
      <c r="D10" s="22"/>
    </row>
    <row r="11" ht="29.25" customHeight="1" spans="1:4">
      <c r="A11" s="22" t="s">
        <v>2697</v>
      </c>
      <c r="B11" s="22"/>
      <c r="C11" s="22" t="s">
        <v>2698</v>
      </c>
      <c r="D11" s="22">
        <f>D18</f>
        <v>0</v>
      </c>
    </row>
    <row r="12" ht="29.25" customHeight="1" spans="1:4">
      <c r="A12" s="22" t="s">
        <v>2699</v>
      </c>
      <c r="B12" s="22"/>
      <c r="C12" s="22" t="s">
        <v>2700</v>
      </c>
      <c r="D12" s="22"/>
    </row>
    <row r="13" ht="29.25" customHeight="1" spans="1:4">
      <c r="A13" s="22" t="s">
        <v>2701</v>
      </c>
      <c r="B13" s="22"/>
      <c r="C13" s="22" t="s">
        <v>2702</v>
      </c>
      <c r="D13" s="22"/>
    </row>
    <row r="14" ht="29.25" customHeight="1" spans="1:4">
      <c r="A14" s="22" t="s">
        <v>2703</v>
      </c>
      <c r="B14" s="22"/>
      <c r="C14" s="22" t="s">
        <v>2704</v>
      </c>
      <c r="D14" s="22"/>
    </row>
    <row r="15" ht="29.25" customHeight="1" spans="1:4">
      <c r="A15" s="22" t="s">
        <v>2705</v>
      </c>
      <c r="B15" s="22"/>
      <c r="C15" s="22" t="s">
        <v>2706</v>
      </c>
      <c r="D15" s="22"/>
    </row>
    <row r="16" ht="29.25" customHeight="1" spans="1:4">
      <c r="A16" s="22" t="s">
        <v>2707</v>
      </c>
      <c r="B16" s="22"/>
      <c r="C16" s="22" t="s">
        <v>2708</v>
      </c>
      <c r="D16" s="22"/>
    </row>
    <row r="17" ht="29.25" customHeight="1" spans="1:4">
      <c r="A17" s="22" t="s">
        <v>2709</v>
      </c>
      <c r="B17" s="22"/>
      <c r="C17" s="22" t="s">
        <v>2710</v>
      </c>
      <c r="D17" s="22"/>
    </row>
    <row r="18" ht="29.25" customHeight="1" spans="1:4">
      <c r="A18" s="22" t="s">
        <v>2711</v>
      </c>
      <c r="B18" s="22"/>
      <c r="C18" s="22" t="s">
        <v>2712</v>
      </c>
      <c r="D18" s="22">
        <v>0</v>
      </c>
    </row>
    <row r="19" ht="29.25" customHeight="1" spans="1:4">
      <c r="A19" s="22" t="s">
        <v>2713</v>
      </c>
      <c r="B19" s="22"/>
      <c r="C19" s="22" t="s">
        <v>2714</v>
      </c>
      <c r="D19" s="22"/>
    </row>
    <row r="20" ht="29.25" customHeight="1" spans="1:4">
      <c r="A20" s="22" t="s">
        <v>2715</v>
      </c>
      <c r="B20" s="22"/>
      <c r="C20" s="22" t="s">
        <v>2714</v>
      </c>
      <c r="D20" s="22"/>
    </row>
    <row r="21" ht="29.25" customHeight="1" spans="1:4">
      <c r="A21" s="22" t="s">
        <v>2716</v>
      </c>
      <c r="B21" s="22">
        <f>SUM(B22:B24)</f>
        <v>0</v>
      </c>
      <c r="C21" s="22"/>
      <c r="D21" s="22"/>
    </row>
    <row r="22" ht="29.25" customHeight="1" spans="1:4">
      <c r="A22" s="22" t="s">
        <v>2717</v>
      </c>
      <c r="B22" s="22"/>
      <c r="C22" s="22"/>
      <c r="D22" s="22"/>
    </row>
    <row r="23" ht="29.25" customHeight="1" spans="1:4">
      <c r="A23" s="22" t="s">
        <v>2718</v>
      </c>
      <c r="B23" s="22"/>
      <c r="C23" s="22"/>
      <c r="D23" s="22"/>
    </row>
    <row r="24" ht="29.25" customHeight="1" spans="1:4">
      <c r="A24" s="22" t="s">
        <v>2719</v>
      </c>
      <c r="B24" s="22"/>
      <c r="C24" s="22"/>
      <c r="D24" s="22"/>
    </row>
    <row r="25" ht="29.25" customHeight="1" spans="1:4">
      <c r="A25" s="22" t="s">
        <v>2720</v>
      </c>
      <c r="B25" s="22"/>
      <c r="C25" s="22"/>
      <c r="D25" s="22"/>
    </row>
    <row r="26" ht="29.25" customHeight="1" spans="1:4">
      <c r="A26" s="22" t="s">
        <v>2721</v>
      </c>
      <c r="B26" s="22"/>
      <c r="C26" s="22"/>
      <c r="D26" s="22"/>
    </row>
    <row r="27" ht="29.25" customHeight="1" spans="1:4">
      <c r="A27" s="22" t="s">
        <v>2722</v>
      </c>
      <c r="B27" s="22">
        <f>B21</f>
        <v>0</v>
      </c>
      <c r="C27" s="22" t="s">
        <v>2723</v>
      </c>
      <c r="D27" s="22">
        <f>D11</f>
        <v>0</v>
      </c>
    </row>
    <row r="28" ht="29.25" customHeight="1" spans="1:4">
      <c r="A28" s="22" t="s">
        <v>2724</v>
      </c>
      <c r="B28" s="22">
        <v>425</v>
      </c>
      <c r="C28" s="22" t="s">
        <v>2725</v>
      </c>
      <c r="D28" s="22">
        <v>425</v>
      </c>
    </row>
    <row r="29" ht="29.25" customHeight="1" spans="1:4">
      <c r="A29" s="22" t="s">
        <v>2726</v>
      </c>
      <c r="B29" s="22"/>
      <c r="C29" s="22"/>
      <c r="D29" s="22"/>
    </row>
    <row r="30" ht="29.25" customHeight="1" spans="1:4">
      <c r="A30" s="22"/>
      <c r="B30" s="22"/>
      <c r="C30" s="22"/>
      <c r="D30" s="22"/>
    </row>
    <row r="31" ht="29.25" customHeight="1" spans="1:4">
      <c r="A31" s="22" t="s">
        <v>17</v>
      </c>
      <c r="B31" s="22">
        <f>B27+B28</f>
        <v>425</v>
      </c>
      <c r="C31" s="22" t="s">
        <v>18</v>
      </c>
      <c r="D31" s="22">
        <f>D27+D28</f>
        <v>425</v>
      </c>
    </row>
  </sheetData>
  <mergeCells count="1">
    <mergeCell ref="A2:D2"/>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31"/>
  <sheetViews>
    <sheetView showZeros="0" workbookViewId="0">
      <pane xSplit="1" ySplit="4" topLeftCell="B29" activePane="bottomRight" state="frozen"/>
      <selection/>
      <selection pane="topRight"/>
      <selection pane="bottomLeft"/>
      <selection pane="bottomRight" activeCell="A2" sqref="A2:B2"/>
    </sheetView>
  </sheetViews>
  <sheetFormatPr defaultColWidth="8.75" defaultRowHeight="21" customHeight="1" outlineLevelCol="1"/>
  <cols>
    <col min="1" max="1" width="40.875" customWidth="1"/>
    <col min="2" max="2" width="26" customWidth="1"/>
    <col min="3" max="32" width="9" customWidth="1"/>
  </cols>
  <sheetData>
    <row r="1" ht="20.45" customHeight="1" spans="1:1">
      <c r="A1" t="s">
        <v>2727</v>
      </c>
    </row>
    <row r="2" ht="49.5" customHeight="1" spans="1:2">
      <c r="A2" s="20" t="s">
        <v>2728</v>
      </c>
      <c r="B2" s="20"/>
    </row>
    <row r="3" customHeight="1" spans="2:2">
      <c r="B3" s="21" t="s">
        <v>2</v>
      </c>
    </row>
    <row r="4" ht="29.25" customHeight="1" spans="1:2">
      <c r="A4" s="22" t="s">
        <v>2684</v>
      </c>
      <c r="B4" s="22" t="s">
        <v>4</v>
      </c>
    </row>
    <row r="5" ht="29.25" customHeight="1" spans="1:2">
      <c r="A5" s="22" t="s">
        <v>2685</v>
      </c>
      <c r="B5" s="22"/>
    </row>
    <row r="6" ht="29.25" customHeight="1" spans="1:2">
      <c r="A6" s="22" t="s">
        <v>2687</v>
      </c>
      <c r="B6" s="22"/>
    </row>
    <row r="7" ht="29.25" customHeight="1" spans="1:2">
      <c r="A7" s="22" t="s">
        <v>2689</v>
      </c>
      <c r="B7" s="22"/>
    </row>
    <row r="8" ht="29.25" customHeight="1" spans="1:2">
      <c r="A8" s="22" t="s">
        <v>2691</v>
      </c>
      <c r="B8" s="22"/>
    </row>
    <row r="9" ht="29.25" customHeight="1" spans="1:2">
      <c r="A9" s="22" t="s">
        <v>2693</v>
      </c>
      <c r="B9" s="22"/>
    </row>
    <row r="10" ht="29.25" customHeight="1" spans="1:2">
      <c r="A10" s="22" t="s">
        <v>2695</v>
      </c>
      <c r="B10" s="22"/>
    </row>
    <row r="11" ht="29.25" customHeight="1" spans="1:2">
      <c r="A11" s="22" t="s">
        <v>2697</v>
      </c>
      <c r="B11" s="22"/>
    </row>
    <row r="12" ht="29.25" customHeight="1" spans="1:2">
      <c r="A12" s="22" t="s">
        <v>2699</v>
      </c>
      <c r="B12" s="22"/>
    </row>
    <row r="13" ht="29.25" customHeight="1" spans="1:2">
      <c r="A13" s="22" t="s">
        <v>2701</v>
      </c>
      <c r="B13" s="22"/>
    </row>
    <row r="14" ht="29.25" customHeight="1" spans="1:2">
      <c r="A14" s="22" t="s">
        <v>2703</v>
      </c>
      <c r="B14" s="22"/>
    </row>
    <row r="15" ht="29.25" customHeight="1" spans="1:2">
      <c r="A15" s="22" t="s">
        <v>2705</v>
      </c>
      <c r="B15" s="22"/>
    </row>
    <row r="16" ht="29.25" customHeight="1" spans="1:2">
      <c r="A16" s="22" t="s">
        <v>2707</v>
      </c>
      <c r="B16" s="22"/>
    </row>
    <row r="17" ht="29.25" customHeight="1" spans="1:2">
      <c r="A17" s="22" t="s">
        <v>2709</v>
      </c>
      <c r="B17" s="22"/>
    </row>
    <row r="18" ht="29.25" customHeight="1" spans="1:2">
      <c r="A18" s="22" t="s">
        <v>2711</v>
      </c>
      <c r="B18" s="22"/>
    </row>
    <row r="19" ht="29.25" customHeight="1" spans="1:2">
      <c r="A19" s="22" t="s">
        <v>2713</v>
      </c>
      <c r="B19" s="22"/>
    </row>
    <row r="20" ht="29.25" customHeight="1" spans="1:2">
      <c r="A20" s="22" t="s">
        <v>2715</v>
      </c>
      <c r="B20" s="22"/>
    </row>
    <row r="21" ht="29.25" customHeight="1" spans="1:2">
      <c r="A21" s="22" t="s">
        <v>2716</v>
      </c>
      <c r="B21" s="22">
        <f>SUM(B22:B24)</f>
        <v>0</v>
      </c>
    </row>
    <row r="22" ht="29.25" customHeight="1" spans="1:2">
      <c r="A22" s="22" t="s">
        <v>2717</v>
      </c>
      <c r="B22" s="22"/>
    </row>
    <row r="23" ht="29.25" customHeight="1" spans="1:2">
      <c r="A23" s="22" t="s">
        <v>2718</v>
      </c>
      <c r="B23" s="22"/>
    </row>
    <row r="24" ht="29.25" customHeight="1" spans="1:2">
      <c r="A24" s="22" t="s">
        <v>2719</v>
      </c>
      <c r="B24" s="22"/>
    </row>
    <row r="25" ht="29.25" customHeight="1" spans="1:2">
      <c r="A25" s="22" t="s">
        <v>2720</v>
      </c>
      <c r="B25" s="22"/>
    </row>
    <row r="26" ht="29.25" customHeight="1" spans="1:2">
      <c r="A26" s="22" t="s">
        <v>2721</v>
      </c>
      <c r="B26" s="22"/>
    </row>
    <row r="27" ht="29.25" customHeight="1" spans="1:2">
      <c r="A27" s="22" t="s">
        <v>2722</v>
      </c>
      <c r="B27" s="22">
        <f>B21</f>
        <v>0</v>
      </c>
    </row>
    <row r="28" ht="29.25" customHeight="1" spans="1:2">
      <c r="A28" s="22" t="s">
        <v>2724</v>
      </c>
      <c r="B28" s="22">
        <v>425</v>
      </c>
    </row>
    <row r="29" ht="29.25" customHeight="1" spans="1:2">
      <c r="A29" s="22" t="s">
        <v>2726</v>
      </c>
      <c r="B29" s="22"/>
    </row>
    <row r="30" ht="29.25" customHeight="1" spans="1:2">
      <c r="A30" s="22"/>
      <c r="B30" s="22"/>
    </row>
    <row r="31" ht="29.25" customHeight="1" spans="1:2">
      <c r="A31" s="22" t="s">
        <v>17</v>
      </c>
      <c r="B31" s="22">
        <v>425</v>
      </c>
    </row>
  </sheetData>
  <mergeCells count="1">
    <mergeCell ref="A2:B2"/>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23"/>
  <sheetViews>
    <sheetView showZeros="0" workbookViewId="0">
      <pane xSplit="1" ySplit="4" topLeftCell="B17" activePane="bottomRight" state="frozen"/>
      <selection/>
      <selection pane="topRight"/>
      <selection pane="bottomLeft"/>
      <selection pane="bottomRight" activeCell="R37" sqref="R37"/>
    </sheetView>
  </sheetViews>
  <sheetFormatPr defaultColWidth="8.75" defaultRowHeight="21" customHeight="1" outlineLevelCol="1"/>
  <cols>
    <col min="1" max="1" width="37.75" customWidth="1"/>
    <col min="2" max="2" width="26.625" customWidth="1"/>
    <col min="3" max="32" width="9" customWidth="1"/>
  </cols>
  <sheetData>
    <row r="1" ht="20.45" customHeight="1" spans="1:1">
      <c r="A1" t="s">
        <v>2729</v>
      </c>
    </row>
    <row r="2" ht="37.5" customHeight="1" spans="1:2">
      <c r="A2" s="20" t="s">
        <v>2730</v>
      </c>
      <c r="B2" s="20"/>
    </row>
    <row r="3" customHeight="1" spans="2:2">
      <c r="B3" s="21" t="s">
        <v>2</v>
      </c>
    </row>
    <row r="4" ht="29.25" customHeight="1" spans="1:2">
      <c r="A4" s="22" t="s">
        <v>2684</v>
      </c>
      <c r="B4" s="22" t="s">
        <v>5</v>
      </c>
    </row>
    <row r="5" ht="29.25" customHeight="1" spans="1:2">
      <c r="A5" s="22" t="s">
        <v>2686</v>
      </c>
      <c r="B5" s="22"/>
    </row>
    <row r="6" ht="29.25" customHeight="1" spans="1:2">
      <c r="A6" s="22" t="s">
        <v>2688</v>
      </c>
      <c r="B6" s="22"/>
    </row>
    <row r="7" ht="29.25" customHeight="1" spans="1:2">
      <c r="A7" s="22" t="s">
        <v>2690</v>
      </c>
      <c r="B7" s="22"/>
    </row>
    <row r="8" ht="29.25" customHeight="1" spans="1:2">
      <c r="A8" s="22" t="s">
        <v>2692</v>
      </c>
      <c r="B8" s="22"/>
    </row>
    <row r="9" ht="29.25" customHeight="1" spans="1:2">
      <c r="A9" s="22" t="s">
        <v>2694</v>
      </c>
      <c r="B9" s="22"/>
    </row>
    <row r="10" ht="29.25" customHeight="1" spans="1:2">
      <c r="A10" s="22" t="s">
        <v>2696</v>
      </c>
      <c r="B10" s="22"/>
    </row>
    <row r="11" ht="29.25" customHeight="1" spans="1:2">
      <c r="A11" s="22" t="s">
        <v>2698</v>
      </c>
      <c r="B11" s="22">
        <f>B18</f>
        <v>0</v>
      </c>
    </row>
    <row r="12" ht="29.25" customHeight="1" spans="1:2">
      <c r="A12" s="22" t="s">
        <v>2700</v>
      </c>
      <c r="B12" s="22"/>
    </row>
    <row r="13" ht="29.25" customHeight="1" spans="1:2">
      <c r="A13" s="22" t="s">
        <v>2702</v>
      </c>
      <c r="B13" s="22"/>
    </row>
    <row r="14" ht="29.25" customHeight="1" spans="1:2">
      <c r="A14" s="22" t="s">
        <v>2704</v>
      </c>
      <c r="B14" s="22"/>
    </row>
    <row r="15" ht="29.25" customHeight="1" spans="1:2">
      <c r="A15" s="22" t="s">
        <v>2706</v>
      </c>
      <c r="B15" s="22"/>
    </row>
    <row r="16" ht="29.25" customHeight="1" spans="1:2">
      <c r="A16" s="22" t="s">
        <v>2708</v>
      </c>
      <c r="B16" s="22"/>
    </row>
    <row r="17" ht="29.25" customHeight="1" spans="1:2">
      <c r="A17" s="22" t="s">
        <v>2710</v>
      </c>
      <c r="B17" s="22"/>
    </row>
    <row r="18" ht="29.25" customHeight="1" spans="1:2">
      <c r="A18" s="22" t="s">
        <v>2712</v>
      </c>
      <c r="B18" s="22">
        <v>0</v>
      </c>
    </row>
    <row r="19" ht="29.25" customHeight="1" spans="1:2">
      <c r="A19" s="22" t="s">
        <v>2714</v>
      </c>
      <c r="B19" s="22"/>
    </row>
    <row r="20" ht="29.25" customHeight="1" spans="1:2">
      <c r="A20" s="22" t="s">
        <v>2714</v>
      </c>
      <c r="B20" s="22"/>
    </row>
    <row r="21" ht="29.25" customHeight="1" spans="1:2">
      <c r="A21" s="22" t="s">
        <v>2723</v>
      </c>
      <c r="B21" s="22"/>
    </row>
    <row r="22" ht="29.25" customHeight="1" spans="1:2">
      <c r="A22" s="22" t="s">
        <v>2725</v>
      </c>
      <c r="B22" s="22">
        <v>425</v>
      </c>
    </row>
    <row r="23" ht="29.25" customHeight="1" spans="1:2">
      <c r="A23" s="22" t="s">
        <v>18</v>
      </c>
      <c r="B23" s="22">
        <v>425</v>
      </c>
    </row>
  </sheetData>
  <mergeCells count="1">
    <mergeCell ref="A2:B2"/>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23"/>
  <sheetViews>
    <sheetView workbookViewId="0">
      <selection activeCell="L18" sqref="L18"/>
    </sheetView>
  </sheetViews>
  <sheetFormatPr defaultColWidth="8.75" defaultRowHeight="14.25" outlineLevelCol="1"/>
  <cols>
    <col min="1" max="1" width="37.75" customWidth="1"/>
    <col min="2" max="2" width="28.375" customWidth="1"/>
    <col min="3" max="32" width="9" customWidth="1"/>
  </cols>
  <sheetData>
    <row r="1" ht="20.45" customHeight="1" spans="1:1">
      <c r="A1" t="s">
        <v>2731</v>
      </c>
    </row>
    <row r="2" ht="37.5" customHeight="1" spans="1:2">
      <c r="A2" s="20" t="s">
        <v>2732</v>
      </c>
      <c r="B2" s="20"/>
    </row>
    <row r="3" ht="21" customHeight="1" spans="2:2">
      <c r="B3" s="21" t="s">
        <v>2</v>
      </c>
    </row>
    <row r="4" ht="29.25" customHeight="1" spans="1:2">
      <c r="A4" s="22" t="s">
        <v>2684</v>
      </c>
      <c r="B4" s="22" t="s">
        <v>5</v>
      </c>
    </row>
    <row r="5" ht="29.25" customHeight="1" spans="1:2">
      <c r="A5" s="22" t="s">
        <v>2686</v>
      </c>
      <c r="B5" s="22"/>
    </row>
    <row r="6" ht="29.25" customHeight="1" spans="1:2">
      <c r="A6" s="22" t="s">
        <v>2688</v>
      </c>
      <c r="B6" s="22"/>
    </row>
    <row r="7" ht="29.25" customHeight="1" spans="1:2">
      <c r="A7" s="22" t="s">
        <v>2690</v>
      </c>
      <c r="B7" s="22"/>
    </row>
    <row r="8" ht="29.25" customHeight="1" spans="1:2">
      <c r="A8" s="22" t="s">
        <v>2692</v>
      </c>
      <c r="B8" s="22"/>
    </row>
    <row r="9" ht="29.25" customHeight="1" spans="1:2">
      <c r="A9" s="22" t="s">
        <v>2694</v>
      </c>
      <c r="B9" s="22"/>
    </row>
    <row r="10" ht="29.25" customHeight="1" spans="1:2">
      <c r="A10" s="22" t="s">
        <v>2696</v>
      </c>
      <c r="B10" s="22"/>
    </row>
    <row r="11" ht="29.25" customHeight="1" spans="1:2">
      <c r="A11" s="22" t="s">
        <v>2698</v>
      </c>
      <c r="B11" s="22">
        <f>B18</f>
        <v>0</v>
      </c>
    </row>
    <row r="12" ht="29.25" customHeight="1" spans="1:2">
      <c r="A12" s="22" t="s">
        <v>2700</v>
      </c>
      <c r="B12" s="22"/>
    </row>
    <row r="13" ht="29.25" customHeight="1" spans="1:2">
      <c r="A13" s="22" t="s">
        <v>2702</v>
      </c>
      <c r="B13" s="22"/>
    </row>
    <row r="14" ht="29.25" customHeight="1" spans="1:2">
      <c r="A14" s="22" t="s">
        <v>2704</v>
      </c>
      <c r="B14" s="22"/>
    </row>
    <row r="15" ht="29.25" customHeight="1" spans="1:2">
      <c r="A15" s="22" t="s">
        <v>2706</v>
      </c>
      <c r="B15" s="22"/>
    </row>
    <row r="16" ht="29.25" customHeight="1" spans="1:2">
      <c r="A16" s="22" t="s">
        <v>2708</v>
      </c>
      <c r="B16" s="22"/>
    </row>
    <row r="17" ht="29.25" customHeight="1" spans="1:2">
      <c r="A17" s="22" t="s">
        <v>2710</v>
      </c>
      <c r="B17" s="22"/>
    </row>
    <row r="18" ht="29.25" customHeight="1" spans="1:2">
      <c r="A18" s="22" t="s">
        <v>2712</v>
      </c>
      <c r="B18" s="22">
        <v>0</v>
      </c>
    </row>
    <row r="19" ht="29.25" customHeight="1" spans="1:2">
      <c r="A19" s="22" t="s">
        <v>2714</v>
      </c>
      <c r="B19" s="22"/>
    </row>
    <row r="20" ht="29.25" customHeight="1" spans="1:2">
      <c r="A20" s="22" t="s">
        <v>2714</v>
      </c>
      <c r="B20" s="22"/>
    </row>
    <row r="21" ht="29.25" customHeight="1" spans="1:2">
      <c r="A21" s="22" t="s">
        <v>2723</v>
      </c>
      <c r="B21" s="22"/>
    </row>
    <row r="22" ht="29.25" customHeight="1" spans="1:2">
      <c r="A22" s="22" t="s">
        <v>2725</v>
      </c>
      <c r="B22" s="22"/>
    </row>
    <row r="23" ht="29.25" customHeight="1" spans="1:2">
      <c r="A23" s="22" t="s">
        <v>18</v>
      </c>
      <c r="B23" s="22"/>
    </row>
  </sheetData>
  <mergeCells count="1">
    <mergeCell ref="A2:B2"/>
  </mergeCells>
  <pageMargins left="0.7" right="0.7" top="0.75" bottom="0.75"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8"/>
  <sheetViews>
    <sheetView workbookViewId="0">
      <selection activeCell="A2" sqref="A2:B2"/>
    </sheetView>
  </sheetViews>
  <sheetFormatPr defaultColWidth="8.75" defaultRowHeight="21" customHeight="1" outlineLevelRow="7" outlineLevelCol="1"/>
  <cols>
    <col min="1" max="1" width="49.5" customWidth="1"/>
    <col min="2" max="2" width="48.25" customWidth="1"/>
    <col min="3" max="20" width="9" customWidth="1"/>
  </cols>
  <sheetData>
    <row r="1" customHeight="1" spans="1:1">
      <c r="A1" t="s">
        <v>2733</v>
      </c>
    </row>
    <row r="2" ht="27" customHeight="1" spans="1:2">
      <c r="A2" s="23" t="s">
        <v>2734</v>
      </c>
      <c r="B2" s="23"/>
    </row>
    <row r="3" ht="18" customHeight="1" spans="2:2">
      <c r="B3" s="21" t="s">
        <v>2</v>
      </c>
    </row>
    <row r="4" ht="31.5" customHeight="1" spans="1:2">
      <c r="A4" s="22" t="s">
        <v>21</v>
      </c>
      <c r="B4" s="22" t="s">
        <v>2664</v>
      </c>
    </row>
    <row r="5" ht="28.5" customHeight="1" spans="1:2">
      <c r="A5" s="22" t="s">
        <v>77</v>
      </c>
      <c r="B5" s="22">
        <f>SUM(B6:B8)</f>
        <v>425</v>
      </c>
    </row>
    <row r="6" ht="28.5" customHeight="1" spans="1:2">
      <c r="A6" s="22" t="s">
        <v>2735</v>
      </c>
      <c r="B6" s="22">
        <v>425</v>
      </c>
    </row>
    <row r="7" ht="28.5" customHeight="1" spans="1:2">
      <c r="A7" s="22" t="s">
        <v>2736</v>
      </c>
      <c r="B7" s="22"/>
    </row>
    <row r="8" ht="28.5" customHeight="1" spans="1:2">
      <c r="A8" s="22" t="s">
        <v>2737</v>
      </c>
      <c r="B8" s="22"/>
    </row>
  </sheetData>
  <mergeCells count="1">
    <mergeCell ref="A2:B2"/>
  </mergeCells>
  <pageMargins left="0.698611111111111" right="0.698611111111111" top="0.75" bottom="0.75" header="0.3" footer="0.3"/>
  <pageSetup paperSize="9" orientation="portrait"/>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6"/>
  <sheetViews>
    <sheetView workbookViewId="0">
      <selection activeCell="C2" sqref="C2"/>
    </sheetView>
  </sheetViews>
  <sheetFormatPr defaultColWidth="16.5" defaultRowHeight="21.75" customHeight="1" outlineLevelRow="5" outlineLevelCol="1"/>
  <cols>
    <col min="1" max="1" width="37.875" customWidth="1"/>
    <col min="2" max="2" width="46.75" customWidth="1"/>
  </cols>
  <sheetData>
    <row r="1" customHeight="1" spans="1:1">
      <c r="A1" t="s">
        <v>2738</v>
      </c>
    </row>
    <row r="2" ht="32.25" customHeight="1" spans="1:2">
      <c r="A2" s="20" t="s">
        <v>2739</v>
      </c>
      <c r="B2" s="20"/>
    </row>
    <row r="3" ht="18" customHeight="1" spans="2:2">
      <c r="B3" s="21" t="s">
        <v>2</v>
      </c>
    </row>
    <row r="4" customHeight="1" spans="1:2">
      <c r="A4" s="22" t="s">
        <v>2375</v>
      </c>
      <c r="B4" s="22" t="s">
        <v>95</v>
      </c>
    </row>
    <row r="5" customHeight="1" spans="1:2">
      <c r="A5" s="22" t="s">
        <v>2664</v>
      </c>
      <c r="B5" s="22">
        <v>425</v>
      </c>
    </row>
    <row r="6" customHeight="1" spans="1:2">
      <c r="A6" s="22" t="s">
        <v>77</v>
      </c>
      <c r="B6" s="22">
        <f>SUM(B5:B5)</f>
        <v>425</v>
      </c>
    </row>
  </sheetData>
  <mergeCells count="1">
    <mergeCell ref="A2:B2"/>
  </mergeCells>
  <pageMargins left="0.698611111111111" right="0.698611111111111" top="0.75" bottom="0.75" header="0.3" footer="0.3"/>
  <pageSetup paperSize="9" orientation="portrait"/>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0"/>
  </sheetPr>
  <dimension ref="A1:D50"/>
  <sheetViews>
    <sheetView showZeros="0" workbookViewId="0">
      <pane xSplit="1" ySplit="4" topLeftCell="B5" activePane="bottomRight" state="frozen"/>
      <selection/>
      <selection pane="topRight"/>
      <selection pane="bottomLeft"/>
      <selection pane="bottomRight" activeCell="E2" sqref="E2"/>
    </sheetView>
  </sheetViews>
  <sheetFormatPr defaultColWidth="8" defaultRowHeight="13.5" outlineLevelCol="3"/>
  <cols>
    <col min="1" max="1" width="46.625" style="2"/>
    <col min="2" max="2" width="27.4416666666667" style="2"/>
    <col min="3" max="3" width="17.7333333333333" style="2"/>
    <col min="4" max="4" width="18.7333333333333" style="2"/>
    <col min="5" max="16384" width="8" style="1"/>
  </cols>
  <sheetData>
    <row r="1" ht="21" customHeight="1" spans="1:1">
      <c r="A1" s="3" t="s">
        <v>2740</v>
      </c>
    </row>
    <row r="2" s="1" customFormat="1" ht="25.5" spans="1:4">
      <c r="A2" s="17" t="s">
        <v>2741</v>
      </c>
      <c r="B2" s="18"/>
      <c r="C2" s="17"/>
      <c r="D2" s="18"/>
    </row>
    <row r="3" s="1" customFormat="1" ht="14.25" spans="1:4">
      <c r="A3" s="5"/>
      <c r="B3" s="5"/>
      <c r="C3" s="5"/>
      <c r="D3" s="6" t="s">
        <v>2742</v>
      </c>
    </row>
    <row r="4" s="1" customFormat="1" ht="27" customHeight="1" spans="1:4">
      <c r="A4" s="7" t="s">
        <v>21</v>
      </c>
      <c r="B4" s="7" t="s">
        <v>4</v>
      </c>
      <c r="C4" s="7" t="s">
        <v>21</v>
      </c>
      <c r="D4" s="7" t="s">
        <v>5</v>
      </c>
    </row>
    <row r="5" s="1" customFormat="1" ht="27" customHeight="1" spans="1:4">
      <c r="A5" s="8" t="s">
        <v>2743</v>
      </c>
      <c r="B5" s="8">
        <f>SUM(B6:B10)</f>
        <v>0</v>
      </c>
      <c r="C5" s="8" t="s">
        <v>2744</v>
      </c>
      <c r="D5" s="8">
        <f>SUM(D6:D10)</f>
        <v>0</v>
      </c>
    </row>
    <row r="6" s="1" customFormat="1" ht="27" customHeight="1" spans="1:4">
      <c r="A6" s="8" t="s">
        <v>2745</v>
      </c>
      <c r="B6" s="8"/>
      <c r="C6" s="8" t="s">
        <v>2746</v>
      </c>
      <c r="D6" s="8"/>
    </row>
    <row r="7" s="1" customFormat="1" ht="27" customHeight="1" spans="1:4">
      <c r="A7" s="8" t="s">
        <v>2747</v>
      </c>
      <c r="B7" s="8"/>
      <c r="C7" s="8" t="s">
        <v>2748</v>
      </c>
      <c r="D7" s="8"/>
    </row>
    <row r="8" s="1" customFormat="1" ht="27" customHeight="1" spans="1:4">
      <c r="A8" s="8" t="s">
        <v>2749</v>
      </c>
      <c r="B8" s="8"/>
      <c r="C8" s="8" t="s">
        <v>2750</v>
      </c>
      <c r="D8" s="8"/>
    </row>
    <row r="9" s="1" customFormat="1" ht="27" customHeight="1" spans="1:4">
      <c r="A9" s="8" t="s">
        <v>2751</v>
      </c>
      <c r="B9" s="8"/>
      <c r="C9" s="8" t="s">
        <v>2752</v>
      </c>
      <c r="D9" s="8"/>
    </row>
    <row r="10" s="1" customFormat="1" ht="27" customHeight="1" spans="1:4">
      <c r="A10" s="8" t="s">
        <v>2753</v>
      </c>
      <c r="B10" s="8"/>
      <c r="C10" s="8"/>
      <c r="D10" s="8"/>
    </row>
    <row r="11" s="1" customFormat="1" ht="27" customHeight="1" spans="1:4">
      <c r="A11" s="8" t="s">
        <v>2754</v>
      </c>
      <c r="B11" s="8">
        <v>46975407.11</v>
      </c>
      <c r="C11" s="8" t="s">
        <v>2755</v>
      </c>
      <c r="D11" s="8">
        <v>33721775.6</v>
      </c>
    </row>
    <row r="12" s="1" customFormat="1" ht="27" customHeight="1" spans="1:4">
      <c r="A12" s="8" t="s">
        <v>2745</v>
      </c>
      <c r="B12" s="8">
        <v>9534300</v>
      </c>
      <c r="C12" s="8" t="s">
        <v>2756</v>
      </c>
      <c r="D12" s="8">
        <v>31664250</v>
      </c>
    </row>
    <row r="13" s="1" customFormat="1" ht="27" customHeight="1" spans="1:4">
      <c r="A13" s="8" t="s">
        <v>2747</v>
      </c>
      <c r="B13" s="8">
        <v>34192320</v>
      </c>
      <c r="C13" s="8" t="s">
        <v>2757</v>
      </c>
      <c r="D13" s="8">
        <v>1376325.6</v>
      </c>
    </row>
    <row r="14" s="1" customFormat="1" ht="27" customHeight="1" spans="1:4">
      <c r="A14" s="8" t="s">
        <v>2749</v>
      </c>
      <c r="B14" s="8">
        <v>960000</v>
      </c>
      <c r="C14" s="8" t="s">
        <v>2758</v>
      </c>
      <c r="D14" s="8">
        <v>613200</v>
      </c>
    </row>
    <row r="15" s="1" customFormat="1" ht="27" customHeight="1" spans="1:4">
      <c r="A15" s="8" t="s">
        <v>2751</v>
      </c>
      <c r="B15" s="8">
        <v>2223787.11</v>
      </c>
      <c r="C15" s="8" t="s">
        <v>2752</v>
      </c>
      <c r="D15" s="8"/>
    </row>
    <row r="16" s="1" customFormat="1" ht="27" customHeight="1" spans="1:4">
      <c r="A16" s="8" t="s">
        <v>2753</v>
      </c>
      <c r="B16" s="8"/>
      <c r="C16" s="8" t="s">
        <v>2759</v>
      </c>
      <c r="D16" s="8">
        <v>68000</v>
      </c>
    </row>
    <row r="17" s="1" customFormat="1" ht="27" customHeight="1" spans="1:4">
      <c r="A17" s="8" t="s">
        <v>2760</v>
      </c>
      <c r="B17" s="8">
        <v>65000</v>
      </c>
      <c r="C17" s="7"/>
      <c r="D17" s="7"/>
    </row>
    <row r="18" s="1" customFormat="1" ht="27" customHeight="1" spans="1:4">
      <c r="A18" s="8" t="s">
        <v>2761</v>
      </c>
      <c r="B18" s="9">
        <f>SUM(B19:B22)</f>
        <v>125690600.83</v>
      </c>
      <c r="C18" s="8" t="s">
        <v>2762</v>
      </c>
      <c r="D18" s="9">
        <f>SUM(D19:D22)</f>
        <v>114744867.12</v>
      </c>
    </row>
    <row r="19" s="1" customFormat="1" ht="27" customHeight="1" spans="1:4">
      <c r="A19" s="8" t="s">
        <v>2745</v>
      </c>
      <c r="B19" s="8">
        <v>64520600.83</v>
      </c>
      <c r="C19" s="8" t="s">
        <v>2763</v>
      </c>
      <c r="D19" s="9">
        <v>114744867.12</v>
      </c>
    </row>
    <row r="20" s="1" customFormat="1" ht="27" customHeight="1" spans="1:4">
      <c r="A20" s="8" t="s">
        <v>2764</v>
      </c>
      <c r="B20" s="8">
        <v>56000000</v>
      </c>
      <c r="C20" s="8" t="s">
        <v>2759</v>
      </c>
      <c r="D20" s="8"/>
    </row>
    <row r="21" s="1" customFormat="1" ht="27" customHeight="1" spans="1:4">
      <c r="A21" s="8" t="s">
        <v>2749</v>
      </c>
      <c r="B21" s="8">
        <v>170000</v>
      </c>
      <c r="C21" s="8" t="s">
        <v>2752</v>
      </c>
      <c r="D21" s="8"/>
    </row>
    <row r="22" ht="14.25" spans="1:4">
      <c r="A22" s="8" t="s">
        <v>2760</v>
      </c>
      <c r="B22" s="8">
        <v>5000000</v>
      </c>
      <c r="C22" s="8"/>
      <c r="D22" s="8"/>
    </row>
    <row r="23" ht="42.75" spans="1:4">
      <c r="A23" s="8" t="s">
        <v>2765</v>
      </c>
      <c r="B23" s="8">
        <f>SUM(B24:B27)</f>
        <v>0</v>
      </c>
      <c r="C23" s="8" t="s">
        <v>2766</v>
      </c>
      <c r="D23" s="8">
        <f>SUM(D24:D27)</f>
        <v>0</v>
      </c>
    </row>
    <row r="24" ht="14.25" spans="1:4">
      <c r="A24" s="8" t="s">
        <v>2745</v>
      </c>
      <c r="B24" s="8"/>
      <c r="C24" s="8" t="s">
        <v>2767</v>
      </c>
      <c r="D24" s="8"/>
    </row>
    <row r="25" ht="14.25" spans="1:4">
      <c r="A25" s="8" t="s">
        <v>2747</v>
      </c>
      <c r="B25" s="8"/>
      <c r="C25" s="8" t="s">
        <v>2768</v>
      </c>
      <c r="D25" s="8"/>
    </row>
    <row r="26" ht="14.25" spans="1:4">
      <c r="A26" s="8" t="s">
        <v>2749</v>
      </c>
      <c r="B26" s="8"/>
      <c r="C26" s="8" t="s">
        <v>2752</v>
      </c>
      <c r="D26" s="8"/>
    </row>
    <row r="27" ht="14.25" spans="1:4">
      <c r="A27" s="8" t="s">
        <v>2760</v>
      </c>
      <c r="B27" s="8"/>
      <c r="C27" s="8" t="s">
        <v>2759</v>
      </c>
      <c r="D27" s="8"/>
    </row>
    <row r="28" ht="28.5" spans="1:4">
      <c r="A28" s="8" t="s">
        <v>2769</v>
      </c>
      <c r="B28" s="8">
        <f>SUM(B29:B31)</f>
        <v>0</v>
      </c>
      <c r="C28" s="8" t="s">
        <v>2770</v>
      </c>
      <c r="D28" s="8">
        <f>SUM(D29:D31)</f>
        <v>0</v>
      </c>
    </row>
    <row r="29" ht="28.5" spans="1:4">
      <c r="A29" s="8" t="s">
        <v>2771</v>
      </c>
      <c r="B29" s="8"/>
      <c r="C29" s="8" t="s">
        <v>2772</v>
      </c>
      <c r="D29" s="8"/>
    </row>
    <row r="30" ht="14.25" spans="1:4">
      <c r="A30" s="8" t="s">
        <v>2747</v>
      </c>
      <c r="B30" s="8"/>
      <c r="C30" s="8" t="s">
        <v>2773</v>
      </c>
      <c r="D30" s="8"/>
    </row>
    <row r="31" ht="14.25" spans="1:4">
      <c r="A31" s="8" t="s">
        <v>2749</v>
      </c>
      <c r="B31" s="8"/>
      <c r="C31" s="8" t="s">
        <v>2752</v>
      </c>
      <c r="D31" s="8"/>
    </row>
    <row r="32" ht="14.25" spans="1:4">
      <c r="A32" s="8" t="s">
        <v>2774</v>
      </c>
      <c r="B32" s="8">
        <f>SUM(B33:B37)</f>
        <v>0</v>
      </c>
      <c r="C32" s="8" t="s">
        <v>2775</v>
      </c>
      <c r="D32" s="8">
        <f>SUM(D33:D37)</f>
        <v>0</v>
      </c>
    </row>
    <row r="33" ht="28.5" spans="1:4">
      <c r="A33" s="8" t="s">
        <v>2745</v>
      </c>
      <c r="B33" s="8"/>
      <c r="C33" s="8" t="s">
        <v>2776</v>
      </c>
      <c r="D33" s="8"/>
    </row>
    <row r="34" ht="28.5" spans="1:4">
      <c r="A34" s="8" t="s">
        <v>2747</v>
      </c>
      <c r="B34" s="8"/>
      <c r="C34" s="8" t="s">
        <v>2777</v>
      </c>
      <c r="D34" s="8"/>
    </row>
    <row r="35" ht="28.5" spans="1:4">
      <c r="A35" s="8" t="s">
        <v>2749</v>
      </c>
      <c r="B35" s="8"/>
      <c r="C35" s="8" t="s">
        <v>2778</v>
      </c>
      <c r="D35" s="8"/>
    </row>
    <row r="36" ht="28.5" spans="1:4">
      <c r="A36" s="8" t="s">
        <v>2753</v>
      </c>
      <c r="B36" s="8"/>
      <c r="C36" s="8" t="s">
        <v>2779</v>
      </c>
      <c r="D36" s="8"/>
    </row>
    <row r="37" ht="14.25" spans="1:4">
      <c r="A37" s="8" t="s">
        <v>2780</v>
      </c>
      <c r="B37" s="8"/>
      <c r="C37" s="8" t="s">
        <v>2781</v>
      </c>
      <c r="D37" s="8"/>
    </row>
    <row r="38" ht="14.25" spans="1:4">
      <c r="A38" s="8" t="s">
        <v>2782</v>
      </c>
      <c r="B38" s="8">
        <f>SUM(B39:B46)</f>
        <v>0</v>
      </c>
      <c r="C38" s="8" t="s">
        <v>2783</v>
      </c>
      <c r="D38" s="8">
        <f>SUM(D39:D47)</f>
        <v>0</v>
      </c>
    </row>
    <row r="39" ht="14.25" spans="1:4">
      <c r="A39" s="8" t="s">
        <v>2745</v>
      </c>
      <c r="B39" s="8"/>
      <c r="C39" s="8" t="s">
        <v>2784</v>
      </c>
      <c r="D39" s="8"/>
    </row>
    <row r="40" ht="14.25" spans="1:4">
      <c r="A40" s="8" t="s">
        <v>2747</v>
      </c>
      <c r="B40" s="8"/>
      <c r="C40" s="8" t="s">
        <v>2785</v>
      </c>
      <c r="D40" s="8"/>
    </row>
    <row r="41" ht="28.5" spans="1:4">
      <c r="A41" s="8" t="s">
        <v>2749</v>
      </c>
      <c r="B41" s="8"/>
      <c r="C41" s="8" t="s">
        <v>2786</v>
      </c>
      <c r="D41" s="8"/>
    </row>
    <row r="42" ht="28.5" spans="1:4">
      <c r="A42" s="8" t="s">
        <v>2760</v>
      </c>
      <c r="B42" s="8"/>
      <c r="C42" s="8" t="s">
        <v>2787</v>
      </c>
      <c r="D42" s="8"/>
    </row>
    <row r="43" ht="28.5" spans="1:4">
      <c r="A43" s="8" t="s">
        <v>2780</v>
      </c>
      <c r="B43" s="8"/>
      <c r="C43" s="8" t="s">
        <v>2788</v>
      </c>
      <c r="D43" s="8"/>
    </row>
    <row r="44" ht="28.5" spans="1:4">
      <c r="A44" s="8" t="s">
        <v>2789</v>
      </c>
      <c r="B44" s="8"/>
      <c r="C44" s="8" t="s">
        <v>2790</v>
      </c>
      <c r="D44" s="8"/>
    </row>
    <row r="45" ht="14.25" spans="1:4">
      <c r="A45" s="8"/>
      <c r="B45" s="8"/>
      <c r="C45" s="8" t="s">
        <v>2791</v>
      </c>
      <c r="D45" s="8"/>
    </row>
    <row r="46" ht="14.25" spans="1:4">
      <c r="A46" s="8"/>
      <c r="B46" s="8"/>
      <c r="C46" s="8" t="s">
        <v>2781</v>
      </c>
      <c r="D46" s="8"/>
    </row>
    <row r="47" ht="28.5" spans="1:4">
      <c r="A47" s="8"/>
      <c r="B47" s="8"/>
      <c r="C47" s="8" t="s">
        <v>2792</v>
      </c>
      <c r="D47" s="8"/>
    </row>
    <row r="48" ht="14.25" spans="1:4">
      <c r="A48" s="8" t="s">
        <v>2722</v>
      </c>
      <c r="B48" s="8">
        <f>B18+B23+B28+B32+B38+B5+B11</f>
        <v>172666007.94</v>
      </c>
      <c r="C48" s="8" t="s">
        <v>2723</v>
      </c>
      <c r="D48" s="8">
        <f>D5+D11+D18+D23+D28+D32+D38</f>
        <v>148466642.72</v>
      </c>
    </row>
    <row r="49" ht="14.25" spans="1:4">
      <c r="A49" s="8" t="s">
        <v>2726</v>
      </c>
      <c r="B49" s="8"/>
      <c r="C49" s="8" t="s">
        <v>2793</v>
      </c>
      <c r="D49" s="8"/>
    </row>
    <row r="50" ht="14.25" spans="1:4">
      <c r="A50" s="8" t="s">
        <v>17</v>
      </c>
      <c r="B50" s="19">
        <f>B48+B49</f>
        <v>172666007.94</v>
      </c>
      <c r="C50" s="8" t="s">
        <v>18</v>
      </c>
      <c r="D50" s="8">
        <f>D48+D49</f>
        <v>148466642.72</v>
      </c>
    </row>
  </sheetData>
  <mergeCells count="1">
    <mergeCell ref="A2:D2"/>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0"/>
  </sheetPr>
  <dimension ref="A1:I50"/>
  <sheetViews>
    <sheetView workbookViewId="0">
      <selection activeCell="A2" sqref="A2:B2"/>
    </sheetView>
  </sheetViews>
  <sheetFormatPr defaultColWidth="8" defaultRowHeight="13.5"/>
  <cols>
    <col min="1" max="1" width="46.625" style="2"/>
    <col min="2" max="2" width="27.4416666666667" style="2"/>
    <col min="3" max="3" width="17.7333333333333" style="2"/>
    <col min="4" max="4" width="18.7333333333333" style="2"/>
    <col min="5" max="5" width="21.6416666666667" style="2"/>
    <col min="6" max="6" width="23.425" style="2"/>
    <col min="7" max="8" width="17.5083333333333" style="2"/>
    <col min="9" max="9" width="18.4" style="2"/>
    <col min="10" max="16384" width="8" style="1"/>
  </cols>
  <sheetData>
    <row r="1" s="1" customFormat="1" ht="21" customHeight="1" spans="1:9">
      <c r="A1" s="3" t="s">
        <v>2794</v>
      </c>
      <c r="B1" s="2"/>
      <c r="C1" s="2"/>
      <c r="D1" s="2"/>
      <c r="E1" s="2"/>
      <c r="F1" s="2"/>
      <c r="G1" s="2"/>
      <c r="H1" s="2"/>
      <c r="I1" s="2"/>
    </row>
    <row r="2" s="1" customFormat="1" ht="27" customHeight="1" spans="1:9">
      <c r="A2" s="10" t="s">
        <v>2795</v>
      </c>
      <c r="B2" s="11"/>
      <c r="C2" s="12"/>
      <c r="D2" s="13"/>
      <c r="E2" s="12"/>
      <c r="F2" s="12"/>
      <c r="G2" s="12"/>
      <c r="H2" s="12"/>
      <c r="I2" s="16" t="s">
        <v>2796</v>
      </c>
    </row>
    <row r="3" spans="1:2">
      <c r="A3" s="14"/>
      <c r="B3" s="15" t="s">
        <v>2742</v>
      </c>
    </row>
    <row r="4" ht="14.25" spans="1:2">
      <c r="A4" s="7" t="s">
        <v>21</v>
      </c>
      <c r="B4" s="7" t="s">
        <v>4</v>
      </c>
    </row>
    <row r="5" ht="14.25" spans="1:2">
      <c r="A5" s="8" t="s">
        <v>2743</v>
      </c>
      <c r="B5" s="8">
        <f>SUM(B6:B10)</f>
        <v>0</v>
      </c>
    </row>
    <row r="6" ht="14.25" spans="1:2">
      <c r="A6" s="8" t="s">
        <v>2745</v>
      </c>
      <c r="B6" s="8"/>
    </row>
    <row r="7" ht="14.25" spans="1:2">
      <c r="A7" s="8" t="s">
        <v>2747</v>
      </c>
      <c r="B7" s="8"/>
    </row>
    <row r="8" ht="14.25" spans="1:2">
      <c r="A8" s="8" t="s">
        <v>2749</v>
      </c>
      <c r="B8" s="8"/>
    </row>
    <row r="9" ht="14.25" spans="1:2">
      <c r="A9" s="8" t="s">
        <v>2751</v>
      </c>
      <c r="B9" s="8"/>
    </row>
    <row r="10" ht="14.25" spans="1:2">
      <c r="A10" s="8" t="s">
        <v>2753</v>
      </c>
      <c r="B10" s="8"/>
    </row>
    <row r="11" ht="14.25" spans="1:2">
      <c r="A11" s="8" t="s">
        <v>2754</v>
      </c>
      <c r="B11" s="8">
        <v>46975407.11</v>
      </c>
    </row>
    <row r="12" ht="14.25" spans="1:2">
      <c r="A12" s="8" t="s">
        <v>2745</v>
      </c>
      <c r="B12" s="8">
        <v>9534300</v>
      </c>
    </row>
    <row r="13" ht="14.25" spans="1:2">
      <c r="A13" s="8" t="s">
        <v>2747</v>
      </c>
      <c r="B13" s="8">
        <v>34192320</v>
      </c>
    </row>
    <row r="14" ht="14.25" spans="1:2">
      <c r="A14" s="8" t="s">
        <v>2749</v>
      </c>
      <c r="B14" s="8">
        <v>960000</v>
      </c>
    </row>
    <row r="15" ht="14.25" spans="1:2">
      <c r="A15" s="8" t="s">
        <v>2751</v>
      </c>
      <c r="B15" s="8">
        <v>2223787.11</v>
      </c>
    </row>
    <row r="16" ht="14.25" spans="1:2">
      <c r="A16" s="8" t="s">
        <v>2753</v>
      </c>
      <c r="B16" s="8"/>
    </row>
    <row r="17" ht="14.25" spans="1:2">
      <c r="A17" s="8" t="s">
        <v>2760</v>
      </c>
      <c r="B17" s="8">
        <v>65000</v>
      </c>
    </row>
    <row r="18" ht="14.25" spans="1:2">
      <c r="A18" s="8" t="s">
        <v>2761</v>
      </c>
      <c r="B18" s="9">
        <f>SUM(B19:B22)</f>
        <v>125690600.83</v>
      </c>
    </row>
    <row r="19" ht="14.25" spans="1:2">
      <c r="A19" s="8" t="s">
        <v>2745</v>
      </c>
      <c r="B19" s="8">
        <v>64520600.83</v>
      </c>
    </row>
    <row r="20" ht="14.25" spans="1:2">
      <c r="A20" s="8" t="s">
        <v>2764</v>
      </c>
      <c r="B20" s="8">
        <v>56000000</v>
      </c>
    </row>
    <row r="21" ht="14.25" spans="1:2">
      <c r="A21" s="8" t="s">
        <v>2749</v>
      </c>
      <c r="B21" s="8">
        <v>170000</v>
      </c>
    </row>
    <row r="22" ht="14.25" spans="1:2">
      <c r="A22" s="8" t="s">
        <v>2760</v>
      </c>
      <c r="B22" s="8">
        <v>5000000</v>
      </c>
    </row>
    <row r="23" ht="14.25" spans="1:2">
      <c r="A23" s="8" t="s">
        <v>2765</v>
      </c>
      <c r="B23" s="8">
        <f>SUM(B24:B27)</f>
        <v>0</v>
      </c>
    </row>
    <row r="24" ht="14.25" spans="1:2">
      <c r="A24" s="8" t="s">
        <v>2745</v>
      </c>
      <c r="B24" s="8"/>
    </row>
    <row r="25" ht="14.25" spans="1:2">
      <c r="A25" s="8" t="s">
        <v>2747</v>
      </c>
      <c r="B25" s="8"/>
    </row>
    <row r="26" ht="14.25" spans="1:2">
      <c r="A26" s="8" t="s">
        <v>2749</v>
      </c>
      <c r="B26" s="8"/>
    </row>
    <row r="27" ht="14.25" spans="1:2">
      <c r="A27" s="8" t="s">
        <v>2760</v>
      </c>
      <c r="B27" s="8"/>
    </row>
    <row r="28" ht="14.25" spans="1:2">
      <c r="A28" s="8" t="s">
        <v>2769</v>
      </c>
      <c r="B28" s="8">
        <f>SUM(B29:B31)</f>
        <v>0</v>
      </c>
    </row>
    <row r="29" ht="14.25" spans="1:2">
      <c r="A29" s="8" t="s">
        <v>2771</v>
      </c>
      <c r="B29" s="8"/>
    </row>
    <row r="30" ht="14.25" spans="1:2">
      <c r="A30" s="8" t="s">
        <v>2747</v>
      </c>
      <c r="B30" s="8"/>
    </row>
    <row r="31" ht="14.25" spans="1:2">
      <c r="A31" s="8" t="s">
        <v>2749</v>
      </c>
      <c r="B31" s="8"/>
    </row>
    <row r="32" ht="14.25" spans="1:2">
      <c r="A32" s="8" t="s">
        <v>2774</v>
      </c>
      <c r="B32" s="8">
        <f>SUM(B33:B37)</f>
        <v>0</v>
      </c>
    </row>
    <row r="33" ht="14.25" spans="1:2">
      <c r="A33" s="8" t="s">
        <v>2745</v>
      </c>
      <c r="B33" s="8"/>
    </row>
    <row r="34" ht="14.25" spans="1:2">
      <c r="A34" s="8" t="s">
        <v>2747</v>
      </c>
      <c r="B34" s="8"/>
    </row>
    <row r="35" ht="14.25" spans="1:2">
      <c r="A35" s="8" t="s">
        <v>2749</v>
      </c>
      <c r="B35" s="8"/>
    </row>
    <row r="36" ht="14.25" spans="1:2">
      <c r="A36" s="8" t="s">
        <v>2753</v>
      </c>
      <c r="B36" s="8"/>
    </row>
    <row r="37" ht="14.25" spans="1:2">
      <c r="A37" s="8" t="s">
        <v>2780</v>
      </c>
      <c r="B37" s="8"/>
    </row>
    <row r="38" ht="14.25" spans="1:2">
      <c r="A38" s="8" t="s">
        <v>2782</v>
      </c>
      <c r="B38" s="8">
        <f>SUM(B39:B46)</f>
        <v>0</v>
      </c>
    </row>
    <row r="39" ht="14.25" spans="1:2">
      <c r="A39" s="8" t="s">
        <v>2745</v>
      </c>
      <c r="B39" s="8"/>
    </row>
    <row r="40" ht="14.25" spans="1:2">
      <c r="A40" s="8" t="s">
        <v>2747</v>
      </c>
      <c r="B40" s="8"/>
    </row>
    <row r="41" ht="14.25" spans="1:2">
      <c r="A41" s="8" t="s">
        <v>2749</v>
      </c>
      <c r="B41" s="8"/>
    </row>
    <row r="42" ht="14.25" spans="1:2">
      <c r="A42" s="8" t="s">
        <v>2760</v>
      </c>
      <c r="B42" s="8"/>
    </row>
    <row r="43" ht="14.25" spans="1:2">
      <c r="A43" s="8" t="s">
        <v>2780</v>
      </c>
      <c r="B43" s="8"/>
    </row>
    <row r="44" ht="14.25" spans="1:2">
      <c r="A44" s="8" t="s">
        <v>2789</v>
      </c>
      <c r="B44" s="8"/>
    </row>
    <row r="45" ht="14.25" spans="1:2">
      <c r="A45" s="8"/>
      <c r="B45" s="8"/>
    </row>
    <row r="46" ht="14.25" spans="1:2">
      <c r="A46" s="8"/>
      <c r="B46" s="8"/>
    </row>
    <row r="47" ht="14.25" spans="1:2">
      <c r="A47" s="8"/>
      <c r="B47" s="8"/>
    </row>
    <row r="48" ht="14.25" spans="1:2">
      <c r="A48" s="8" t="s">
        <v>2722</v>
      </c>
      <c r="B48" s="8">
        <f>B5+B11+B18+B23+B28+B32+B38+B44</f>
        <v>172666007.94</v>
      </c>
    </row>
    <row r="49" ht="14.25" spans="1:2">
      <c r="A49" s="8" t="s">
        <v>2726</v>
      </c>
      <c r="B49" s="8"/>
    </row>
    <row r="50" ht="14.25" spans="1:2">
      <c r="A50" s="8" t="s">
        <v>17</v>
      </c>
      <c r="B50" s="8">
        <f>B48+B49</f>
        <v>172666007.94</v>
      </c>
    </row>
  </sheetData>
  <mergeCells count="1">
    <mergeCell ref="A2:B2"/>
  </mergeCells>
  <pageMargins left="0.698611111111111" right="0.698611111111111" top="0.75" bottom="0.75" header="0.3" footer="0.3"/>
  <pageSetup paperSize="9" orientation="portrait"/>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0"/>
  </sheetPr>
  <dimension ref="A1:I50"/>
  <sheetViews>
    <sheetView workbookViewId="0">
      <selection activeCell="A2" sqref="A2:B2"/>
    </sheetView>
  </sheetViews>
  <sheetFormatPr defaultColWidth="8" defaultRowHeight="13.5"/>
  <cols>
    <col min="1" max="1" width="46.625" style="2"/>
    <col min="2" max="2" width="27.4416666666667" style="2"/>
    <col min="3" max="3" width="17.7333333333333" style="2"/>
    <col min="4" max="4" width="18.7333333333333" style="2"/>
    <col min="5" max="5" width="21.6416666666667" style="2"/>
    <col min="6" max="6" width="23.425" style="2"/>
    <col min="7" max="8" width="17.5083333333333" style="2"/>
    <col min="9" max="9" width="18.4" style="2"/>
    <col min="10" max="16384" width="8" style="1"/>
  </cols>
  <sheetData>
    <row r="1" s="1" customFormat="1" ht="21" customHeight="1" spans="1:9">
      <c r="A1" s="3" t="s">
        <v>2797</v>
      </c>
      <c r="B1" s="2"/>
      <c r="C1" s="2"/>
      <c r="D1" s="2"/>
      <c r="E1" s="2"/>
      <c r="F1" s="2"/>
      <c r="G1" s="2"/>
      <c r="H1" s="2"/>
      <c r="I1" s="2"/>
    </row>
    <row r="2" ht="25.5" spans="1:2">
      <c r="A2" s="4" t="s">
        <v>2798</v>
      </c>
      <c r="B2" s="4"/>
    </row>
    <row r="3" ht="14.25" spans="1:2">
      <c r="A3" s="5"/>
      <c r="B3" s="6" t="s">
        <v>2742</v>
      </c>
    </row>
    <row r="4" ht="14.25" spans="1:2">
      <c r="A4" s="7" t="s">
        <v>21</v>
      </c>
      <c r="B4" s="7" t="s">
        <v>5</v>
      </c>
    </row>
    <row r="5" ht="14.25" spans="1:2">
      <c r="A5" s="8" t="s">
        <v>2744</v>
      </c>
      <c r="B5" s="8">
        <f>SUM(B6:B10)</f>
        <v>0</v>
      </c>
    </row>
    <row r="6" ht="14.25" spans="1:2">
      <c r="A6" s="8" t="s">
        <v>2746</v>
      </c>
      <c r="B6" s="8"/>
    </row>
    <row r="7" ht="14.25" spans="1:2">
      <c r="A7" s="8" t="s">
        <v>2748</v>
      </c>
      <c r="B7" s="8"/>
    </row>
    <row r="8" ht="14.25" spans="1:2">
      <c r="A8" s="8" t="s">
        <v>2750</v>
      </c>
      <c r="B8" s="8"/>
    </row>
    <row r="9" ht="14.25" spans="1:2">
      <c r="A9" s="8" t="s">
        <v>2752</v>
      </c>
      <c r="B9" s="8"/>
    </row>
    <row r="10" ht="14.25" spans="1:2">
      <c r="A10" s="8"/>
      <c r="B10" s="8"/>
    </row>
    <row r="11" ht="14.25" spans="1:2">
      <c r="A11" s="8" t="s">
        <v>2755</v>
      </c>
      <c r="B11" s="8">
        <v>33721775.6</v>
      </c>
    </row>
    <row r="12" ht="14.25" spans="1:2">
      <c r="A12" s="8" t="s">
        <v>2756</v>
      </c>
      <c r="B12" s="8">
        <v>31664250</v>
      </c>
    </row>
    <row r="13" ht="14.25" spans="1:2">
      <c r="A13" s="8" t="s">
        <v>2757</v>
      </c>
      <c r="B13" s="8">
        <v>1376325.6</v>
      </c>
    </row>
    <row r="14" ht="14.25" spans="1:2">
      <c r="A14" s="8" t="s">
        <v>2758</v>
      </c>
      <c r="B14" s="8">
        <v>613200</v>
      </c>
    </row>
    <row r="15" ht="14.25" spans="1:2">
      <c r="A15" s="8" t="s">
        <v>2752</v>
      </c>
      <c r="B15" s="8"/>
    </row>
    <row r="16" ht="14.25" spans="1:2">
      <c r="A16" s="8" t="s">
        <v>2759</v>
      </c>
      <c r="B16" s="8">
        <v>68000</v>
      </c>
    </row>
    <row r="17" ht="14.25" spans="1:2">
      <c r="A17" s="7"/>
      <c r="B17" s="7"/>
    </row>
    <row r="18" ht="14.25" spans="1:2">
      <c r="A18" s="8" t="s">
        <v>2762</v>
      </c>
      <c r="B18" s="9">
        <f>SUM(B19:B22)</f>
        <v>114744867.12</v>
      </c>
    </row>
    <row r="19" ht="14.25" spans="1:2">
      <c r="A19" s="8" t="s">
        <v>2763</v>
      </c>
      <c r="B19" s="9">
        <v>114744867.12</v>
      </c>
    </row>
    <row r="20" ht="14.25" spans="1:2">
      <c r="A20" s="8" t="s">
        <v>2759</v>
      </c>
      <c r="B20" s="8"/>
    </row>
    <row r="21" ht="14.25" spans="1:2">
      <c r="A21" s="8" t="s">
        <v>2752</v>
      </c>
      <c r="B21" s="8"/>
    </row>
    <row r="22" ht="14.25" spans="1:2">
      <c r="A22" s="8"/>
      <c r="B22" s="8"/>
    </row>
    <row r="23" ht="14.25" spans="1:2">
      <c r="A23" s="8" t="s">
        <v>2766</v>
      </c>
      <c r="B23" s="8">
        <f>SUM(B24:B27)</f>
        <v>0</v>
      </c>
    </row>
    <row r="24" ht="14.25" spans="1:2">
      <c r="A24" s="8" t="s">
        <v>2767</v>
      </c>
      <c r="B24" s="8"/>
    </row>
    <row r="25" ht="14.25" spans="1:2">
      <c r="A25" s="8" t="s">
        <v>2768</v>
      </c>
      <c r="B25" s="8"/>
    </row>
    <row r="26" ht="14.25" spans="1:2">
      <c r="A26" s="8" t="s">
        <v>2752</v>
      </c>
      <c r="B26" s="8"/>
    </row>
    <row r="27" ht="14.25" spans="1:2">
      <c r="A27" s="8" t="s">
        <v>2759</v>
      </c>
      <c r="B27" s="8"/>
    </row>
    <row r="28" ht="14.25" spans="1:2">
      <c r="A28" s="8" t="s">
        <v>2770</v>
      </c>
      <c r="B28" s="8">
        <f>SUM(B29:B31)</f>
        <v>0</v>
      </c>
    </row>
    <row r="29" ht="14.25" spans="1:2">
      <c r="A29" s="8" t="s">
        <v>2772</v>
      </c>
      <c r="B29" s="8"/>
    </row>
    <row r="30" ht="14.25" spans="1:2">
      <c r="A30" s="8" t="s">
        <v>2773</v>
      </c>
      <c r="B30" s="8"/>
    </row>
    <row r="31" ht="14.25" spans="1:2">
      <c r="A31" s="8" t="s">
        <v>2752</v>
      </c>
      <c r="B31" s="8"/>
    </row>
    <row r="32" ht="14.25" spans="1:2">
      <c r="A32" s="8" t="s">
        <v>2775</v>
      </c>
      <c r="B32" s="8">
        <f>SUM(B33:B37)</f>
        <v>0</v>
      </c>
    </row>
    <row r="33" ht="14.25" spans="1:2">
      <c r="A33" s="8" t="s">
        <v>2776</v>
      </c>
      <c r="B33" s="8"/>
    </row>
    <row r="34" ht="14.25" spans="1:2">
      <c r="A34" s="8" t="s">
        <v>2777</v>
      </c>
      <c r="B34" s="8"/>
    </row>
    <row r="35" ht="14.25" spans="1:2">
      <c r="A35" s="8" t="s">
        <v>2778</v>
      </c>
      <c r="B35" s="8"/>
    </row>
    <row r="36" ht="14.25" spans="1:2">
      <c r="A36" s="8" t="s">
        <v>2779</v>
      </c>
      <c r="B36" s="8"/>
    </row>
    <row r="37" ht="14.25" spans="1:2">
      <c r="A37" s="8" t="s">
        <v>2781</v>
      </c>
      <c r="B37" s="8"/>
    </row>
    <row r="38" ht="14.25" spans="1:2">
      <c r="A38" s="8" t="s">
        <v>2783</v>
      </c>
      <c r="B38" s="8">
        <f>SUM(B39:B47)</f>
        <v>0</v>
      </c>
    </row>
    <row r="39" ht="14.25" spans="1:2">
      <c r="A39" s="8" t="s">
        <v>2784</v>
      </c>
      <c r="B39" s="8"/>
    </row>
    <row r="40" ht="14.25" spans="1:2">
      <c r="A40" s="8" t="s">
        <v>2785</v>
      </c>
      <c r="B40" s="8"/>
    </row>
    <row r="41" ht="14.25" spans="1:2">
      <c r="A41" s="8" t="s">
        <v>2786</v>
      </c>
      <c r="B41" s="8"/>
    </row>
    <row r="42" ht="14.25" spans="1:2">
      <c r="A42" s="8" t="s">
        <v>2787</v>
      </c>
      <c r="B42" s="8"/>
    </row>
    <row r="43" ht="14.25" spans="1:2">
      <c r="A43" s="8" t="s">
        <v>2788</v>
      </c>
      <c r="B43" s="8"/>
    </row>
    <row r="44" ht="14.25" spans="1:2">
      <c r="A44" s="8" t="s">
        <v>2790</v>
      </c>
      <c r="B44" s="8"/>
    </row>
    <row r="45" ht="14.25" spans="1:2">
      <c r="A45" s="8" t="s">
        <v>2791</v>
      </c>
      <c r="B45" s="8"/>
    </row>
    <row r="46" ht="14.25" spans="1:2">
      <c r="A46" s="8" t="s">
        <v>2781</v>
      </c>
      <c r="B46" s="8"/>
    </row>
    <row r="47" ht="14.25" spans="1:2">
      <c r="A47" s="8" t="s">
        <v>2792</v>
      </c>
      <c r="B47" s="8"/>
    </row>
    <row r="48" ht="14.25" spans="1:2">
      <c r="A48" s="8" t="s">
        <v>2723</v>
      </c>
      <c r="B48" s="8">
        <f>B5+B11+B18+B23+B28+B32+B38</f>
        <v>148466642.72</v>
      </c>
    </row>
    <row r="49" ht="14.25" spans="1:2">
      <c r="A49" s="8" t="s">
        <v>2793</v>
      </c>
      <c r="B49" s="8"/>
    </row>
    <row r="50" ht="14.25" spans="1:2">
      <c r="A50" s="8" t="s">
        <v>18</v>
      </c>
      <c r="B50" s="8">
        <f>B48+B49</f>
        <v>148466642.72</v>
      </c>
    </row>
  </sheetData>
  <mergeCells count="1">
    <mergeCell ref="A2:B2"/>
  </mergeCells>
  <pageMargins left="0.698611111111111" right="0.698611111111111" top="0.75" bottom="0.75" header="0.3" footer="0.3"/>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31"/>
  <sheetViews>
    <sheetView zoomScale="110" zoomScaleNormal="110" workbookViewId="0">
      <pane xSplit="1" ySplit="6" topLeftCell="B7" activePane="bottomRight" state="frozen"/>
      <selection/>
      <selection pane="topRight"/>
      <selection pane="bottomLeft"/>
      <selection pane="bottomRight" activeCell="J28" sqref="J28"/>
    </sheetView>
  </sheetViews>
  <sheetFormatPr defaultColWidth="8.75" defaultRowHeight="16.5" customHeight="1" outlineLevelCol="4"/>
  <cols>
    <col min="1" max="1" width="22.625" customWidth="1"/>
    <col min="2" max="2" width="13.25" customWidth="1"/>
    <col min="3" max="4" width="9" customWidth="1"/>
    <col min="5" max="5" width="11.125" customWidth="1"/>
    <col min="6" max="25" width="9" customWidth="1"/>
  </cols>
  <sheetData>
    <row r="1" ht="20.45" customHeight="1" spans="1:1">
      <c r="A1" t="s">
        <v>48</v>
      </c>
    </row>
    <row r="2" ht="49.5" customHeight="1" spans="1:5">
      <c r="A2" s="52" t="s">
        <v>49</v>
      </c>
      <c r="B2" s="52"/>
      <c r="C2" s="52"/>
      <c r="D2" s="52"/>
      <c r="E2" s="52"/>
    </row>
    <row r="3" customHeight="1" spans="5:5">
      <c r="E3" t="s">
        <v>2</v>
      </c>
    </row>
    <row r="4" customHeight="1" spans="1:5">
      <c r="A4" s="111" t="s">
        <v>3</v>
      </c>
      <c r="B4" s="111" t="s">
        <v>50</v>
      </c>
      <c r="C4" s="112" t="s">
        <v>51</v>
      </c>
      <c r="D4" s="112" t="s">
        <v>23</v>
      </c>
      <c r="E4" s="112" t="s">
        <v>52</v>
      </c>
    </row>
    <row r="5" ht="14.25" customHeight="1" spans="1:5">
      <c r="A5" s="111"/>
      <c r="B5" s="111"/>
      <c r="C5" s="112"/>
      <c r="D5" s="112"/>
      <c r="E5" s="112"/>
    </row>
    <row r="6" ht="8.25" customHeight="1" spans="1:5">
      <c r="A6" s="111"/>
      <c r="B6" s="111"/>
      <c r="C6" s="112"/>
      <c r="D6" s="112"/>
      <c r="E6" s="112"/>
    </row>
    <row r="7" ht="19.5" customHeight="1" spans="1:5">
      <c r="A7" s="22" t="s">
        <v>53</v>
      </c>
      <c r="B7" s="22">
        <v>21313</v>
      </c>
      <c r="C7" s="22">
        <v>22299</v>
      </c>
      <c r="D7" s="22">
        <v>20987</v>
      </c>
      <c r="E7" s="50">
        <f>D7/B7*100</f>
        <v>98.47</v>
      </c>
    </row>
    <row r="8" ht="19.5" customHeight="1" spans="1:5">
      <c r="A8" s="22" t="s">
        <v>54</v>
      </c>
      <c r="B8" s="22">
        <v>0</v>
      </c>
      <c r="C8" s="22">
        <v>7</v>
      </c>
      <c r="D8" s="22">
        <v>0</v>
      </c>
      <c r="E8" s="50"/>
    </row>
    <row r="9" ht="19.5" customHeight="1" spans="1:5">
      <c r="A9" s="22" t="s">
        <v>55</v>
      </c>
      <c r="B9" s="22">
        <v>657</v>
      </c>
      <c r="C9" s="22">
        <v>1209</v>
      </c>
      <c r="D9" s="22">
        <v>617</v>
      </c>
      <c r="E9" s="50">
        <f t="shared" ref="E9:E32" si="0">D9/B9*100</f>
        <v>93.91</v>
      </c>
    </row>
    <row r="10" ht="19.5" customHeight="1" spans="1:5">
      <c r="A10" s="22" t="s">
        <v>56</v>
      </c>
      <c r="B10" s="22">
        <v>25154</v>
      </c>
      <c r="C10" s="22">
        <v>25951</v>
      </c>
      <c r="D10" s="22">
        <v>26438</v>
      </c>
      <c r="E10" s="50">
        <f t="shared" si="0"/>
        <v>105.1</v>
      </c>
    </row>
    <row r="11" ht="19.5" customHeight="1" spans="1:5">
      <c r="A11" s="22" t="s">
        <v>57</v>
      </c>
      <c r="B11" s="22">
        <v>285</v>
      </c>
      <c r="C11" s="22">
        <v>2972</v>
      </c>
      <c r="D11" s="22">
        <v>1451</v>
      </c>
      <c r="E11" s="50">
        <f t="shared" si="0"/>
        <v>509.12</v>
      </c>
    </row>
    <row r="12" ht="19.5" customHeight="1" spans="1:5">
      <c r="A12" s="22" t="s">
        <v>58</v>
      </c>
      <c r="B12" s="22">
        <v>497</v>
      </c>
      <c r="C12" s="22">
        <v>399</v>
      </c>
      <c r="D12" s="22">
        <v>433</v>
      </c>
      <c r="E12" s="50">
        <f t="shared" si="0"/>
        <v>87.12</v>
      </c>
    </row>
    <row r="13" ht="19.5" customHeight="1" spans="1:5">
      <c r="A13" s="22" t="s">
        <v>59</v>
      </c>
      <c r="B13" s="22">
        <v>21957</v>
      </c>
      <c r="C13" s="22">
        <v>25149</v>
      </c>
      <c r="D13" s="22">
        <v>24938</v>
      </c>
      <c r="E13" s="50">
        <f t="shared" si="0"/>
        <v>113.58</v>
      </c>
    </row>
    <row r="14" ht="19.5" customHeight="1" spans="1:5">
      <c r="A14" s="22" t="s">
        <v>60</v>
      </c>
      <c r="B14" s="22">
        <v>16862</v>
      </c>
      <c r="C14" s="22">
        <v>16048</v>
      </c>
      <c r="D14" s="22">
        <v>10088</v>
      </c>
      <c r="E14" s="50">
        <f t="shared" si="0"/>
        <v>59.83</v>
      </c>
    </row>
    <row r="15" ht="19.5" customHeight="1" spans="1:5">
      <c r="A15" s="22" t="s">
        <v>61</v>
      </c>
      <c r="B15" s="22">
        <v>1236</v>
      </c>
      <c r="C15" s="22">
        <v>982</v>
      </c>
      <c r="D15" s="22">
        <v>1370</v>
      </c>
      <c r="E15" s="50">
        <f t="shared" si="0"/>
        <v>110.84</v>
      </c>
    </row>
    <row r="16" ht="19.5" customHeight="1" spans="1:5">
      <c r="A16" s="22" t="s">
        <v>62</v>
      </c>
      <c r="B16" s="22">
        <v>8673</v>
      </c>
      <c r="C16" s="22">
        <v>9650</v>
      </c>
      <c r="D16" s="22">
        <v>9525</v>
      </c>
      <c r="E16" s="50">
        <f t="shared" si="0"/>
        <v>109.82</v>
      </c>
    </row>
    <row r="17" ht="19.5" customHeight="1" spans="1:5">
      <c r="A17" s="22" t="s">
        <v>63</v>
      </c>
      <c r="B17" s="22">
        <v>5509</v>
      </c>
      <c r="C17" s="22">
        <v>5840</v>
      </c>
      <c r="D17" s="22">
        <v>3745</v>
      </c>
      <c r="E17" s="50">
        <f t="shared" si="0"/>
        <v>67.98</v>
      </c>
    </row>
    <row r="18" ht="19.5" customHeight="1" spans="1:5">
      <c r="A18" s="22" t="s">
        <v>64</v>
      </c>
      <c r="B18" s="22">
        <v>1267</v>
      </c>
      <c r="C18" s="22">
        <v>814</v>
      </c>
      <c r="D18" s="22">
        <v>926</v>
      </c>
      <c r="E18" s="50">
        <f t="shared" si="0"/>
        <v>73.09</v>
      </c>
    </row>
    <row r="19" ht="19.5" customHeight="1" spans="1:5">
      <c r="A19" s="22" t="s">
        <v>65</v>
      </c>
      <c r="B19" s="22">
        <v>342</v>
      </c>
      <c r="C19" s="22">
        <v>333</v>
      </c>
      <c r="D19" s="22">
        <v>251</v>
      </c>
      <c r="E19" s="50">
        <f t="shared" si="0"/>
        <v>73.39</v>
      </c>
    </row>
    <row r="20" ht="19.5" customHeight="1" spans="1:5">
      <c r="A20" s="22" t="s">
        <v>66</v>
      </c>
      <c r="B20" s="22">
        <v>92</v>
      </c>
      <c r="C20" s="22">
        <v>779</v>
      </c>
      <c r="D20" s="22">
        <v>1377</v>
      </c>
      <c r="E20" s="50">
        <f t="shared" si="0"/>
        <v>1496.74</v>
      </c>
    </row>
    <row r="21" ht="19.5" customHeight="1" spans="1:5">
      <c r="A21" s="22" t="s">
        <v>67</v>
      </c>
      <c r="B21" s="22"/>
      <c r="C21" s="22"/>
      <c r="D21" s="22"/>
      <c r="E21" s="22"/>
    </row>
    <row r="22" ht="19.5" customHeight="1" spans="1:5">
      <c r="A22" s="22" t="s">
        <v>68</v>
      </c>
      <c r="B22" s="22"/>
      <c r="C22" s="22"/>
      <c r="D22" s="22"/>
      <c r="E22" s="22"/>
    </row>
    <row r="23" ht="19.5" customHeight="1" spans="1:5">
      <c r="A23" s="22" t="s">
        <v>69</v>
      </c>
      <c r="B23" s="22">
        <v>273</v>
      </c>
      <c r="C23" s="22">
        <v>267</v>
      </c>
      <c r="D23" s="22">
        <v>257</v>
      </c>
      <c r="E23" s="50">
        <f t="shared" si="0"/>
        <v>94.14</v>
      </c>
    </row>
    <row r="24" ht="19.5" customHeight="1" spans="1:5">
      <c r="A24" s="22" t="s">
        <v>70</v>
      </c>
      <c r="B24" s="22">
        <v>6147</v>
      </c>
      <c r="C24" s="22">
        <v>4523</v>
      </c>
      <c r="D24" s="22">
        <v>10674</v>
      </c>
      <c r="E24" s="50">
        <f t="shared" si="0"/>
        <v>173.65</v>
      </c>
    </row>
    <row r="25" ht="19.5" customHeight="1" spans="1:5">
      <c r="A25" s="22" t="s">
        <v>71</v>
      </c>
      <c r="B25" s="22"/>
      <c r="C25" s="22"/>
      <c r="D25" s="22"/>
      <c r="E25" s="50"/>
    </row>
    <row r="26" ht="19.5" customHeight="1" spans="1:5">
      <c r="A26" s="22" t="s">
        <v>72</v>
      </c>
      <c r="B26" s="22">
        <v>625</v>
      </c>
      <c r="C26" s="22">
        <v>386</v>
      </c>
      <c r="D26" s="22">
        <v>1402</v>
      </c>
      <c r="E26" s="50">
        <f t="shared" si="0"/>
        <v>224.32</v>
      </c>
    </row>
    <row r="27" ht="19.5" customHeight="1" spans="1:5">
      <c r="A27" s="22" t="s">
        <v>73</v>
      </c>
      <c r="B27" s="22">
        <v>3000</v>
      </c>
      <c r="C27" s="22"/>
      <c r="D27" s="22">
        <v>3000</v>
      </c>
      <c r="E27" s="50"/>
    </row>
    <row r="28" ht="19.5" customHeight="1" spans="1:5">
      <c r="A28" s="22" t="s">
        <v>74</v>
      </c>
      <c r="B28" s="22">
        <v>0</v>
      </c>
      <c r="C28" s="22">
        <v>131</v>
      </c>
      <c r="D28" s="22">
        <v>8705</v>
      </c>
      <c r="E28" s="50"/>
    </row>
    <row r="29" ht="19.5" customHeight="1" spans="1:5">
      <c r="A29" s="22" t="s">
        <v>75</v>
      </c>
      <c r="B29" s="22">
        <v>1210</v>
      </c>
      <c r="C29" s="22">
        <v>1247</v>
      </c>
      <c r="D29" s="22">
        <v>1407</v>
      </c>
      <c r="E29" s="50">
        <f>D29/B29*100</f>
        <v>116.28</v>
      </c>
    </row>
    <row r="30" ht="19.5" customHeight="1" spans="1:5">
      <c r="A30" s="22" t="s">
        <v>76</v>
      </c>
      <c r="B30" s="22"/>
      <c r="C30" s="22"/>
      <c r="D30" s="22"/>
      <c r="E30" s="50"/>
    </row>
    <row r="31" customHeight="1" spans="1:5">
      <c r="A31" s="22" t="s">
        <v>77</v>
      </c>
      <c r="B31" s="22">
        <f>SUM(B7:B30)</f>
        <v>115099</v>
      </c>
      <c r="C31" s="22">
        <f>SUM(C7:C30)</f>
        <v>118986</v>
      </c>
      <c r="D31" s="22">
        <f>SUM(D7:D30)</f>
        <v>127591</v>
      </c>
      <c r="E31" s="50">
        <f>D31/B31*100</f>
        <v>110.85</v>
      </c>
    </row>
  </sheetData>
  <mergeCells count="6">
    <mergeCell ref="A2:E2"/>
    <mergeCell ref="A4:A6"/>
    <mergeCell ref="B4:B6"/>
    <mergeCell ref="C4:C6"/>
    <mergeCell ref="D4:D6"/>
    <mergeCell ref="E4:E6"/>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34"/>
  <sheetViews>
    <sheetView showZeros="0" workbookViewId="0">
      <pane xSplit="1" ySplit="4" topLeftCell="B5" activePane="bottomRight" state="frozen"/>
      <selection/>
      <selection pane="topRight"/>
      <selection pane="bottomLeft"/>
      <selection pane="bottomRight" activeCell="D11" sqref="D11:D13"/>
    </sheetView>
  </sheetViews>
  <sheetFormatPr defaultColWidth="8.75" defaultRowHeight="14.25"/>
  <cols>
    <col min="1" max="1" width="33.625" customWidth="1"/>
    <col min="2" max="2" width="12" customWidth="1"/>
    <col min="3" max="3" width="14.5" customWidth="1"/>
    <col min="4" max="4" width="16.875" customWidth="1"/>
    <col min="5" max="26" width="9" customWidth="1"/>
  </cols>
  <sheetData>
    <row r="1" ht="20.45" customHeight="1" spans="1:1">
      <c r="A1" t="s">
        <v>78</v>
      </c>
    </row>
    <row r="2" ht="49.5" customHeight="1" spans="1:4">
      <c r="A2" s="52" t="s">
        <v>79</v>
      </c>
      <c r="B2" s="52"/>
      <c r="C2" s="52"/>
      <c r="D2" s="52"/>
    </row>
    <row r="3" ht="18" customHeight="1" spans="4:4">
      <c r="D3" t="s">
        <v>2</v>
      </c>
    </row>
    <row r="4" ht="30.75" customHeight="1" spans="1:4">
      <c r="A4" s="22" t="s">
        <v>80</v>
      </c>
      <c r="B4" s="22" t="s">
        <v>81</v>
      </c>
      <c r="C4" s="22" t="s">
        <v>82</v>
      </c>
      <c r="D4" s="69" t="s">
        <v>83</v>
      </c>
    </row>
    <row r="5" ht="19.5" customHeight="1" spans="1:4">
      <c r="A5" s="22" t="s">
        <v>53</v>
      </c>
      <c r="B5" s="22">
        <f t="shared" ref="B5:B11" si="0">C5+D5</f>
        <v>20987</v>
      </c>
      <c r="C5" s="22">
        <v>20987</v>
      </c>
      <c r="D5" s="22"/>
    </row>
    <row r="6" ht="19.5" customHeight="1" spans="1:4">
      <c r="A6" s="22" t="s">
        <v>54</v>
      </c>
      <c r="B6" s="22">
        <f t="shared" si="0"/>
        <v>0</v>
      </c>
      <c r="C6" s="22">
        <v>0</v>
      </c>
      <c r="D6" s="22"/>
    </row>
    <row r="7" ht="19.5" customHeight="1" spans="1:4">
      <c r="A7" s="22" t="s">
        <v>55</v>
      </c>
      <c r="B7" s="22">
        <f t="shared" si="0"/>
        <v>617</v>
      </c>
      <c r="C7" s="22">
        <v>617</v>
      </c>
      <c r="D7" s="22">
        <v>0</v>
      </c>
    </row>
    <row r="8" ht="19.5" customHeight="1" spans="1:4">
      <c r="A8" s="22" t="s">
        <v>56</v>
      </c>
      <c r="B8" s="22">
        <f t="shared" si="0"/>
        <v>26438</v>
      </c>
      <c r="C8" s="22">
        <v>26438</v>
      </c>
      <c r="D8" s="22">
        <v>0</v>
      </c>
    </row>
    <row r="9" ht="19.5" customHeight="1" spans="1:4">
      <c r="A9" s="22" t="s">
        <v>57</v>
      </c>
      <c r="B9" s="22">
        <f t="shared" si="0"/>
        <v>1451</v>
      </c>
      <c r="C9" s="22">
        <v>1451</v>
      </c>
      <c r="D9" s="22"/>
    </row>
    <row r="10" ht="19.5" customHeight="1" spans="1:4">
      <c r="A10" s="22" t="s">
        <v>58</v>
      </c>
      <c r="B10" s="22">
        <f t="shared" si="0"/>
        <v>433</v>
      </c>
      <c r="C10" s="22">
        <v>433</v>
      </c>
      <c r="D10" s="22">
        <v>0</v>
      </c>
    </row>
    <row r="11" ht="19.5" customHeight="1" spans="1:4">
      <c r="A11" s="22" t="s">
        <v>59</v>
      </c>
      <c r="B11" s="22">
        <f t="shared" si="0"/>
        <v>24938</v>
      </c>
      <c r="C11" s="22">
        <v>21494</v>
      </c>
      <c r="D11" s="22">
        <v>3444</v>
      </c>
    </row>
    <row r="12" ht="19.5" customHeight="1" spans="1:4">
      <c r="A12" s="22" t="s">
        <v>60</v>
      </c>
      <c r="B12" s="22">
        <f t="shared" ref="B11:B27" si="1">C12+D12</f>
        <v>10088</v>
      </c>
      <c r="C12" s="22">
        <v>10007</v>
      </c>
      <c r="D12" s="22">
        <v>81</v>
      </c>
    </row>
    <row r="13" ht="19.5" customHeight="1" spans="1:4">
      <c r="A13" s="22" t="s">
        <v>61</v>
      </c>
      <c r="B13" s="22">
        <f t="shared" si="1"/>
        <v>1370</v>
      </c>
      <c r="C13" s="22">
        <v>1370</v>
      </c>
      <c r="D13" s="22">
        <v>0</v>
      </c>
    </row>
    <row r="14" ht="19.5" customHeight="1" spans="1:4">
      <c r="A14" s="22" t="s">
        <v>62</v>
      </c>
      <c r="B14" s="22">
        <f t="shared" si="1"/>
        <v>9525</v>
      </c>
      <c r="C14" s="22">
        <v>9525</v>
      </c>
      <c r="D14" s="22">
        <v>0</v>
      </c>
    </row>
    <row r="15" ht="19.5" customHeight="1" spans="1:4">
      <c r="A15" s="22" t="s">
        <v>63</v>
      </c>
      <c r="B15" s="22">
        <f t="shared" si="1"/>
        <v>3745</v>
      </c>
      <c r="C15" s="22">
        <v>3745</v>
      </c>
      <c r="D15" s="22"/>
    </row>
    <row r="16" ht="19.5" customHeight="1" spans="1:4">
      <c r="A16" s="22" t="s">
        <v>64</v>
      </c>
      <c r="B16" s="22">
        <f t="shared" si="1"/>
        <v>926</v>
      </c>
      <c r="C16" s="22">
        <v>926</v>
      </c>
      <c r="D16" s="22">
        <v>0</v>
      </c>
    </row>
    <row r="17" ht="19.5" customHeight="1" spans="1:4">
      <c r="A17" s="22" t="s">
        <v>65</v>
      </c>
      <c r="B17" s="22">
        <f t="shared" si="1"/>
        <v>251</v>
      </c>
      <c r="C17" s="22">
        <v>251</v>
      </c>
      <c r="D17" s="22">
        <v>0</v>
      </c>
    </row>
    <row r="18" ht="19.5" customHeight="1" spans="1:4">
      <c r="A18" s="22" t="s">
        <v>66</v>
      </c>
      <c r="B18" s="22">
        <f t="shared" si="1"/>
        <v>1377</v>
      </c>
      <c r="C18" s="22">
        <v>1377</v>
      </c>
      <c r="D18" s="22">
        <v>0</v>
      </c>
    </row>
    <row r="19" ht="19.5" customHeight="1" spans="1:4">
      <c r="A19" s="22" t="s">
        <v>67</v>
      </c>
      <c r="B19" s="22">
        <f t="shared" si="1"/>
        <v>0</v>
      </c>
      <c r="C19" s="22"/>
      <c r="D19" s="22">
        <v>0</v>
      </c>
    </row>
    <row r="20" ht="19.5" customHeight="1" spans="1:4">
      <c r="A20" s="22" t="s">
        <v>69</v>
      </c>
      <c r="B20" s="22">
        <f t="shared" si="1"/>
        <v>0</v>
      </c>
      <c r="C20" s="22"/>
      <c r="D20" s="22">
        <v>0</v>
      </c>
    </row>
    <row r="21" ht="19.5" customHeight="1" spans="1:4">
      <c r="A21" s="22" t="s">
        <v>70</v>
      </c>
      <c r="B21" s="22">
        <f t="shared" si="1"/>
        <v>257</v>
      </c>
      <c r="C21" s="22">
        <v>257</v>
      </c>
      <c r="D21" s="22">
        <v>0</v>
      </c>
    </row>
    <row r="22" ht="19.5" customHeight="1" spans="1:4">
      <c r="A22" s="22" t="s">
        <v>71</v>
      </c>
      <c r="B22" s="22">
        <f t="shared" si="1"/>
        <v>10674</v>
      </c>
      <c r="C22" s="22">
        <v>10674</v>
      </c>
      <c r="D22" s="22">
        <v>0</v>
      </c>
    </row>
    <row r="23" ht="19.5" customHeight="1" spans="1:4">
      <c r="A23" s="22" t="s">
        <v>72</v>
      </c>
      <c r="B23" s="22">
        <f t="shared" si="1"/>
        <v>0</v>
      </c>
      <c r="C23" s="22"/>
      <c r="D23" s="22">
        <v>0</v>
      </c>
    </row>
    <row r="24" ht="19.5" customHeight="1" spans="1:4">
      <c r="A24" s="22" t="s">
        <v>73</v>
      </c>
      <c r="B24" s="22">
        <f t="shared" si="1"/>
        <v>1402</v>
      </c>
      <c r="C24" s="22">
        <v>1402</v>
      </c>
      <c r="D24" s="22">
        <v>0</v>
      </c>
    </row>
    <row r="25" ht="19.5" customHeight="1" spans="1:4">
      <c r="A25" s="22" t="s">
        <v>74</v>
      </c>
      <c r="B25" s="22">
        <f t="shared" si="1"/>
        <v>3000</v>
      </c>
      <c r="C25" s="22">
        <v>3000</v>
      </c>
      <c r="D25" s="22">
        <v>0</v>
      </c>
    </row>
    <row r="26" ht="19.5" customHeight="1" spans="1:4">
      <c r="A26" s="22" t="s">
        <v>84</v>
      </c>
      <c r="B26" s="22">
        <f t="shared" si="1"/>
        <v>8705</v>
      </c>
      <c r="C26" s="22">
        <v>8705</v>
      </c>
      <c r="D26" s="22">
        <v>0</v>
      </c>
    </row>
    <row r="27" ht="19.5" customHeight="1" spans="1:4">
      <c r="A27" s="22" t="s">
        <v>75</v>
      </c>
      <c r="B27" s="22">
        <f t="shared" si="1"/>
        <v>1407</v>
      </c>
      <c r="C27" s="22">
        <v>1407</v>
      </c>
      <c r="D27" s="22">
        <v>0</v>
      </c>
    </row>
    <row r="28" ht="19.5" customHeight="1" spans="1:4">
      <c r="A28" s="22" t="s">
        <v>76</v>
      </c>
      <c r="B28" s="22"/>
      <c r="C28" s="22"/>
      <c r="D28" s="22">
        <v>0</v>
      </c>
    </row>
    <row r="29" ht="19.5" customHeight="1" spans="1:4">
      <c r="A29" s="22" t="s">
        <v>85</v>
      </c>
      <c r="B29" s="22">
        <f>SUM(B5:B28)</f>
        <v>127591</v>
      </c>
      <c r="C29" s="22">
        <f>SUM(C5:C28)</f>
        <v>124066</v>
      </c>
      <c r="D29" s="22">
        <f>SUM(D5:D28)</f>
        <v>3525</v>
      </c>
    </row>
    <row r="30" ht="24" customHeight="1"/>
    <row r="34" spans="11:11">
      <c r="K34" s="110"/>
    </row>
  </sheetData>
  <mergeCells count="1">
    <mergeCell ref="A2:D2"/>
  </mergeCells>
  <printOptions horizontalCentered="1"/>
  <pageMargins left="1.10208333333333" right="1.10208333333333" top="1.45625" bottom="1.37777777777778" header="0.511111111111111" footer="0.511111111111111"/>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250"/>
  <sheetViews>
    <sheetView workbookViewId="0">
      <selection activeCell="B511" sqref="B511"/>
    </sheetView>
  </sheetViews>
  <sheetFormatPr defaultColWidth="9" defaultRowHeight="14.25" outlineLevelCol="6"/>
  <cols>
    <col min="1" max="1" width="9" style="85"/>
    <col min="2" max="2" width="33.1333333333333" style="86" customWidth="1"/>
    <col min="3" max="7" width="10.5" style="86" customWidth="1"/>
    <col min="8" max="256" width="9" style="86"/>
    <col min="257" max="16384" width="9" style="87"/>
  </cols>
  <sheetData>
    <row r="1" spans="1:7">
      <c r="A1" s="88" t="s">
        <v>86</v>
      </c>
      <c r="F1" s="89" t="s">
        <v>87</v>
      </c>
      <c r="G1" s="89"/>
    </row>
    <row r="2" s="84" customFormat="1" ht="22.5" spans="1:7">
      <c r="A2" s="90" t="s">
        <v>88</v>
      </c>
      <c r="B2" s="90"/>
      <c r="C2" s="90"/>
      <c r="D2" s="90"/>
      <c r="E2" s="90"/>
      <c r="F2" s="90"/>
      <c r="G2" s="90"/>
    </row>
    <row r="3" spans="6:7">
      <c r="F3" s="89" t="s">
        <v>2</v>
      </c>
      <c r="G3" s="89"/>
    </row>
    <row r="4" ht="22.95" customHeight="1" spans="1:7">
      <c r="A4" s="91" t="s">
        <v>89</v>
      </c>
      <c r="B4" s="92"/>
      <c r="C4" s="93" t="s">
        <v>90</v>
      </c>
      <c r="D4" s="93" t="s">
        <v>91</v>
      </c>
      <c r="E4" s="32" t="s">
        <v>92</v>
      </c>
      <c r="F4" s="32"/>
      <c r="G4" s="32"/>
    </row>
    <row r="5" ht="37.95" customHeight="1" spans="1:7">
      <c r="A5" s="94" t="s">
        <v>93</v>
      </c>
      <c r="B5" s="95" t="s">
        <v>94</v>
      </c>
      <c r="C5" s="96"/>
      <c r="D5" s="96"/>
      <c r="E5" s="32" t="s">
        <v>95</v>
      </c>
      <c r="F5" s="97" t="s">
        <v>96</v>
      </c>
      <c r="G5" s="97" t="s">
        <v>97</v>
      </c>
    </row>
    <row r="6" spans="1:7">
      <c r="A6" s="98" t="s">
        <v>98</v>
      </c>
      <c r="B6" s="99" t="s">
        <v>99</v>
      </c>
      <c r="C6" s="45">
        <f>SUM(C7,C19,C28,C39,C50,C61,C72,C80,C89,C102,C111,C122,C134,C141,C149,C155,C162,C169,C176,C183,C190,C198,C204,C210,C217,C232)</f>
        <v>21313</v>
      </c>
      <c r="D6" s="45">
        <f>SUM(D7,D19,D28,D39,D50,D61,D72,D80,D89,D102,D111,D122,D134,D141,D149,D155,D162,D169,D176,D183,D190,D198,D204,D210,D217,D232)</f>
        <v>22299</v>
      </c>
      <c r="E6" s="45">
        <f>SUM(E7,E19,E28,E39,E50,E61,E72,E80,E89,E102,E111,E122,E134,E141,E149,E155,E162,E169,E176,E183,E190,E198,E204,E210,E217,E232)</f>
        <v>20987</v>
      </c>
      <c r="F6" s="45">
        <f t="shared" ref="F6:F69" si="0">IF(C6=0,"",ROUND(E6/C6*100,1))</f>
        <v>99</v>
      </c>
      <c r="G6" s="45">
        <f t="shared" ref="G6:G69" si="1">IF(D6=0,"",ROUND(E6/D6*100,1))</f>
        <v>94</v>
      </c>
    </row>
    <row r="7" spans="1:7">
      <c r="A7" s="98" t="s">
        <v>100</v>
      </c>
      <c r="B7" s="100" t="s">
        <v>101</v>
      </c>
      <c r="C7" s="45">
        <f>SUM(C8:C18)</f>
        <v>531</v>
      </c>
      <c r="D7" s="45">
        <f>SUM(D8:D18)</f>
        <v>594</v>
      </c>
      <c r="E7" s="45">
        <f>SUM(E8:E18)</f>
        <v>612</v>
      </c>
      <c r="F7" s="45">
        <f t="shared" si="0"/>
        <v>115</v>
      </c>
      <c r="G7" s="45">
        <f t="shared" si="1"/>
        <v>103</v>
      </c>
    </row>
    <row r="8" spans="1:7">
      <c r="A8" s="98" t="s">
        <v>102</v>
      </c>
      <c r="B8" s="100" t="s">
        <v>103</v>
      </c>
      <c r="C8" s="45">
        <v>531</v>
      </c>
      <c r="D8" s="45">
        <v>594</v>
      </c>
      <c r="E8" s="45">
        <v>612</v>
      </c>
      <c r="F8" s="45">
        <f t="shared" si="0"/>
        <v>115</v>
      </c>
      <c r="G8" s="45">
        <f t="shared" si="1"/>
        <v>103</v>
      </c>
    </row>
    <row r="9" spans="1:7">
      <c r="A9" s="98" t="s">
        <v>104</v>
      </c>
      <c r="B9" s="100" t="s">
        <v>105</v>
      </c>
      <c r="C9" s="45"/>
      <c r="D9" s="45"/>
      <c r="E9" s="45"/>
      <c r="F9" s="45" t="str">
        <f t="shared" si="0"/>
        <v/>
      </c>
      <c r="G9" s="45" t="str">
        <f t="shared" si="1"/>
        <v/>
      </c>
    </row>
    <row r="10" spans="1:7">
      <c r="A10" s="98" t="s">
        <v>106</v>
      </c>
      <c r="B10" s="101" t="s">
        <v>107</v>
      </c>
      <c r="C10" s="45"/>
      <c r="D10" s="45"/>
      <c r="E10" s="45"/>
      <c r="F10" s="45" t="str">
        <f t="shared" si="0"/>
        <v/>
      </c>
      <c r="G10" s="45" t="str">
        <f t="shared" si="1"/>
        <v/>
      </c>
    </row>
    <row r="11" spans="1:7">
      <c r="A11" s="98" t="s">
        <v>108</v>
      </c>
      <c r="B11" s="101" t="s">
        <v>109</v>
      </c>
      <c r="C11" s="45"/>
      <c r="D11" s="45"/>
      <c r="E11" s="45"/>
      <c r="F11" s="45" t="str">
        <f t="shared" si="0"/>
        <v/>
      </c>
      <c r="G11" s="45" t="str">
        <f t="shared" si="1"/>
        <v/>
      </c>
    </row>
    <row r="12" spans="1:7">
      <c r="A12" s="98" t="s">
        <v>110</v>
      </c>
      <c r="B12" s="101" t="s">
        <v>111</v>
      </c>
      <c r="C12" s="45"/>
      <c r="D12" s="45"/>
      <c r="E12" s="45"/>
      <c r="F12" s="45" t="str">
        <f t="shared" si="0"/>
        <v/>
      </c>
      <c r="G12" s="45" t="str">
        <f t="shared" si="1"/>
        <v/>
      </c>
    </row>
    <row r="13" spans="1:7">
      <c r="A13" s="98" t="s">
        <v>112</v>
      </c>
      <c r="B13" s="99" t="s">
        <v>113</v>
      </c>
      <c r="C13" s="45"/>
      <c r="D13" s="45"/>
      <c r="E13" s="45"/>
      <c r="F13" s="45" t="str">
        <f t="shared" si="0"/>
        <v/>
      </c>
      <c r="G13" s="45" t="str">
        <f t="shared" si="1"/>
        <v/>
      </c>
    </row>
    <row r="14" spans="1:7">
      <c r="A14" s="98" t="s">
        <v>114</v>
      </c>
      <c r="B14" s="99" t="s">
        <v>115</v>
      </c>
      <c r="C14" s="45"/>
      <c r="D14" s="45"/>
      <c r="E14" s="45"/>
      <c r="F14" s="45" t="str">
        <f t="shared" si="0"/>
        <v/>
      </c>
      <c r="G14" s="45" t="str">
        <f t="shared" si="1"/>
        <v/>
      </c>
    </row>
    <row r="15" spans="1:7">
      <c r="A15" s="98" t="s">
        <v>116</v>
      </c>
      <c r="B15" s="99" t="s">
        <v>117</v>
      </c>
      <c r="C15" s="45"/>
      <c r="D15" s="45"/>
      <c r="E15" s="45"/>
      <c r="F15" s="45" t="str">
        <f t="shared" si="0"/>
        <v/>
      </c>
      <c r="G15" s="45" t="str">
        <f t="shared" si="1"/>
        <v/>
      </c>
    </row>
    <row r="16" spans="1:7">
      <c r="A16" s="98" t="s">
        <v>118</v>
      </c>
      <c r="B16" s="99" t="s">
        <v>119</v>
      </c>
      <c r="C16" s="45"/>
      <c r="D16" s="45"/>
      <c r="E16" s="45"/>
      <c r="F16" s="45" t="str">
        <f t="shared" si="0"/>
        <v/>
      </c>
      <c r="G16" s="45" t="str">
        <f t="shared" si="1"/>
        <v/>
      </c>
    </row>
    <row r="17" spans="1:7">
      <c r="A17" s="98" t="s">
        <v>120</v>
      </c>
      <c r="B17" s="99" t="s">
        <v>121</v>
      </c>
      <c r="C17" s="45"/>
      <c r="D17" s="45"/>
      <c r="E17" s="45"/>
      <c r="F17" s="45" t="str">
        <f t="shared" si="0"/>
        <v/>
      </c>
      <c r="G17" s="45" t="str">
        <f t="shared" si="1"/>
        <v/>
      </c>
    </row>
    <row r="18" spans="1:7">
      <c r="A18" s="98" t="s">
        <v>122</v>
      </c>
      <c r="B18" s="99" t="s">
        <v>123</v>
      </c>
      <c r="C18" s="45"/>
      <c r="D18" s="45"/>
      <c r="E18" s="45"/>
      <c r="F18" s="45" t="str">
        <f t="shared" si="0"/>
        <v/>
      </c>
      <c r="G18" s="45" t="str">
        <f t="shared" si="1"/>
        <v/>
      </c>
    </row>
    <row r="19" spans="1:7">
      <c r="A19" s="98" t="s">
        <v>124</v>
      </c>
      <c r="B19" s="100" t="s">
        <v>125</v>
      </c>
      <c r="C19" s="45">
        <f>SUM(C20:C27)</f>
        <v>448</v>
      </c>
      <c r="D19" s="45">
        <f>SUM(D20:D27)</f>
        <v>471</v>
      </c>
      <c r="E19" s="45">
        <f>SUM(E20:E27)</f>
        <v>442</v>
      </c>
      <c r="F19" s="45">
        <f t="shared" si="0"/>
        <v>99</v>
      </c>
      <c r="G19" s="45">
        <f t="shared" si="1"/>
        <v>94</v>
      </c>
    </row>
    <row r="20" spans="1:7">
      <c r="A20" s="98" t="s">
        <v>126</v>
      </c>
      <c r="B20" s="100" t="s">
        <v>103</v>
      </c>
      <c r="C20" s="45">
        <v>448</v>
      </c>
      <c r="D20" s="45">
        <v>471</v>
      </c>
      <c r="E20" s="45">
        <v>442</v>
      </c>
      <c r="F20" s="45">
        <f t="shared" si="0"/>
        <v>99</v>
      </c>
      <c r="G20" s="45">
        <f t="shared" si="1"/>
        <v>94</v>
      </c>
    </row>
    <row r="21" spans="1:7">
      <c r="A21" s="98" t="s">
        <v>127</v>
      </c>
      <c r="B21" s="100" t="s">
        <v>105</v>
      </c>
      <c r="C21" s="45"/>
      <c r="D21" s="45"/>
      <c r="E21" s="45"/>
      <c r="F21" s="45" t="str">
        <f t="shared" si="0"/>
        <v/>
      </c>
      <c r="G21" s="45" t="str">
        <f t="shared" si="1"/>
        <v/>
      </c>
    </row>
    <row r="22" spans="1:7">
      <c r="A22" s="98" t="s">
        <v>128</v>
      </c>
      <c r="B22" s="101" t="s">
        <v>107</v>
      </c>
      <c r="C22" s="45"/>
      <c r="D22" s="45"/>
      <c r="E22" s="45"/>
      <c r="F22" s="45" t="str">
        <f t="shared" si="0"/>
        <v/>
      </c>
      <c r="G22" s="45" t="str">
        <f t="shared" si="1"/>
        <v/>
      </c>
    </row>
    <row r="23" spans="1:7">
      <c r="A23" s="98" t="s">
        <v>129</v>
      </c>
      <c r="B23" s="101" t="s">
        <v>130</v>
      </c>
      <c r="C23" s="45"/>
      <c r="D23" s="45"/>
      <c r="E23" s="45"/>
      <c r="F23" s="45" t="str">
        <f t="shared" si="0"/>
        <v/>
      </c>
      <c r="G23" s="45" t="str">
        <f t="shared" si="1"/>
        <v/>
      </c>
    </row>
    <row r="24" spans="1:7">
      <c r="A24" s="98" t="s">
        <v>131</v>
      </c>
      <c r="B24" s="101" t="s">
        <v>132</v>
      </c>
      <c r="C24" s="45"/>
      <c r="D24" s="45"/>
      <c r="E24" s="45"/>
      <c r="F24" s="45" t="str">
        <f t="shared" si="0"/>
        <v/>
      </c>
      <c r="G24" s="45" t="str">
        <f t="shared" si="1"/>
        <v/>
      </c>
    </row>
    <row r="25" spans="1:7">
      <c r="A25" s="98" t="s">
        <v>133</v>
      </c>
      <c r="B25" s="101" t="s">
        <v>134</v>
      </c>
      <c r="C25" s="45"/>
      <c r="D25" s="45"/>
      <c r="E25" s="45"/>
      <c r="F25" s="45" t="str">
        <f t="shared" si="0"/>
        <v/>
      </c>
      <c r="G25" s="45" t="str">
        <f t="shared" si="1"/>
        <v/>
      </c>
    </row>
    <row r="26" spans="1:7">
      <c r="A26" s="98" t="s">
        <v>135</v>
      </c>
      <c r="B26" s="101" t="s">
        <v>121</v>
      </c>
      <c r="C26" s="45"/>
      <c r="D26" s="45"/>
      <c r="E26" s="45"/>
      <c r="F26" s="45" t="str">
        <f t="shared" si="0"/>
        <v/>
      </c>
      <c r="G26" s="45" t="str">
        <f t="shared" si="1"/>
        <v/>
      </c>
    </row>
    <row r="27" spans="1:7">
      <c r="A27" s="98" t="s">
        <v>136</v>
      </c>
      <c r="B27" s="101" t="s">
        <v>137</v>
      </c>
      <c r="C27" s="45"/>
      <c r="D27" s="45"/>
      <c r="E27" s="45"/>
      <c r="F27" s="45" t="str">
        <f t="shared" si="0"/>
        <v/>
      </c>
      <c r="G27" s="45" t="str">
        <f t="shared" si="1"/>
        <v/>
      </c>
    </row>
    <row r="28" spans="1:7">
      <c r="A28" s="98" t="s">
        <v>138</v>
      </c>
      <c r="B28" s="100" t="s">
        <v>139</v>
      </c>
      <c r="C28" s="45">
        <f>SUM(C29:C38)</f>
        <v>12476</v>
      </c>
      <c r="D28" s="45">
        <f>SUM(D29:D38)</f>
        <v>13381</v>
      </c>
      <c r="E28" s="45">
        <f>SUM(E29:E38)</f>
        <v>10932</v>
      </c>
      <c r="F28" s="45">
        <f t="shared" si="0"/>
        <v>88</v>
      </c>
      <c r="G28" s="45">
        <f t="shared" si="1"/>
        <v>82</v>
      </c>
    </row>
    <row r="29" spans="1:7">
      <c r="A29" s="98" t="s">
        <v>140</v>
      </c>
      <c r="B29" s="100" t="s">
        <v>103</v>
      </c>
      <c r="C29" s="45">
        <v>9975</v>
      </c>
      <c r="D29" s="45">
        <v>13120</v>
      </c>
      <c r="E29" s="45">
        <v>10688</v>
      </c>
      <c r="F29" s="45">
        <f t="shared" si="0"/>
        <v>107</v>
      </c>
      <c r="G29" s="45">
        <f t="shared" si="1"/>
        <v>82</v>
      </c>
    </row>
    <row r="30" spans="1:7">
      <c r="A30" s="98" t="s">
        <v>141</v>
      </c>
      <c r="B30" s="100" t="s">
        <v>105</v>
      </c>
      <c r="C30" s="45"/>
      <c r="D30" s="45"/>
      <c r="E30" s="45"/>
      <c r="F30" s="45" t="str">
        <f t="shared" si="0"/>
        <v/>
      </c>
      <c r="G30" s="45" t="str">
        <f t="shared" si="1"/>
        <v/>
      </c>
    </row>
    <row r="31" spans="1:7">
      <c r="A31" s="98" t="s">
        <v>142</v>
      </c>
      <c r="B31" s="101" t="s">
        <v>107</v>
      </c>
      <c r="C31" s="45"/>
      <c r="D31" s="45"/>
      <c r="E31" s="45"/>
      <c r="F31" s="45" t="str">
        <f t="shared" si="0"/>
        <v/>
      </c>
      <c r="G31" s="45" t="str">
        <f t="shared" si="1"/>
        <v/>
      </c>
    </row>
    <row r="32" spans="1:7">
      <c r="A32" s="98" t="s">
        <v>143</v>
      </c>
      <c r="B32" s="101" t="s">
        <v>144</v>
      </c>
      <c r="C32" s="45"/>
      <c r="D32" s="45"/>
      <c r="E32" s="45"/>
      <c r="F32" s="45" t="str">
        <f t="shared" si="0"/>
        <v/>
      </c>
      <c r="G32" s="45" t="str">
        <f t="shared" si="1"/>
        <v/>
      </c>
    </row>
    <row r="33" spans="1:7">
      <c r="A33" s="98" t="s">
        <v>145</v>
      </c>
      <c r="B33" s="101" t="s">
        <v>146</v>
      </c>
      <c r="C33" s="45"/>
      <c r="D33" s="45"/>
      <c r="E33" s="45"/>
      <c r="F33" s="45" t="str">
        <f t="shared" si="0"/>
        <v/>
      </c>
      <c r="G33" s="45" t="str">
        <f t="shared" si="1"/>
        <v/>
      </c>
    </row>
    <row r="34" spans="1:7">
      <c r="A34" s="98" t="s">
        <v>147</v>
      </c>
      <c r="B34" s="102" t="s">
        <v>148</v>
      </c>
      <c r="C34" s="45"/>
      <c r="D34" s="45"/>
      <c r="E34" s="45"/>
      <c r="F34" s="45" t="str">
        <f t="shared" si="0"/>
        <v/>
      </c>
      <c r="G34" s="45" t="str">
        <f t="shared" si="1"/>
        <v/>
      </c>
    </row>
    <row r="35" spans="1:7">
      <c r="A35" s="98" t="s">
        <v>149</v>
      </c>
      <c r="B35" s="100" t="s">
        <v>150</v>
      </c>
      <c r="C35" s="45">
        <v>229</v>
      </c>
      <c r="D35" s="45">
        <v>261</v>
      </c>
      <c r="E35" s="45">
        <v>244</v>
      </c>
      <c r="F35" s="45">
        <f t="shared" si="0"/>
        <v>107</v>
      </c>
      <c r="G35" s="45">
        <f t="shared" si="1"/>
        <v>94</v>
      </c>
    </row>
    <row r="36" spans="1:7">
      <c r="A36" s="98" t="s">
        <v>151</v>
      </c>
      <c r="B36" s="101" t="s">
        <v>152</v>
      </c>
      <c r="C36" s="45"/>
      <c r="D36" s="45"/>
      <c r="E36" s="45"/>
      <c r="F36" s="45" t="str">
        <f t="shared" si="0"/>
        <v/>
      </c>
      <c r="G36" s="45" t="str">
        <f t="shared" si="1"/>
        <v/>
      </c>
    </row>
    <row r="37" spans="1:7">
      <c r="A37" s="98" t="s">
        <v>153</v>
      </c>
      <c r="B37" s="101" t="s">
        <v>121</v>
      </c>
      <c r="C37" s="45"/>
      <c r="D37" s="45"/>
      <c r="E37" s="45"/>
      <c r="F37" s="45" t="str">
        <f t="shared" si="0"/>
        <v/>
      </c>
      <c r="G37" s="45" t="str">
        <f t="shared" si="1"/>
        <v/>
      </c>
    </row>
    <row r="38" spans="1:7">
      <c r="A38" s="98" t="s">
        <v>154</v>
      </c>
      <c r="B38" s="101" t="s">
        <v>155</v>
      </c>
      <c r="C38" s="45">
        <v>2272</v>
      </c>
      <c r="D38" s="45"/>
      <c r="E38" s="45"/>
      <c r="F38" s="45">
        <f t="shared" si="0"/>
        <v>0</v>
      </c>
      <c r="G38" s="45" t="str">
        <f t="shared" si="1"/>
        <v/>
      </c>
    </row>
    <row r="39" spans="1:7">
      <c r="A39" s="98" t="s">
        <v>156</v>
      </c>
      <c r="B39" s="100" t="s">
        <v>157</v>
      </c>
      <c r="C39" s="45">
        <f>SUM(C40:C49)</f>
        <v>543</v>
      </c>
      <c r="D39" s="45">
        <f>SUM(D40:D49)</f>
        <v>419</v>
      </c>
      <c r="E39" s="45">
        <f>SUM(E40:E49)</f>
        <v>552</v>
      </c>
      <c r="F39" s="45">
        <f t="shared" si="0"/>
        <v>102</v>
      </c>
      <c r="G39" s="45">
        <f t="shared" si="1"/>
        <v>132</v>
      </c>
    </row>
    <row r="40" spans="1:7">
      <c r="A40" s="98" t="s">
        <v>158</v>
      </c>
      <c r="B40" s="100" t="s">
        <v>103</v>
      </c>
      <c r="C40" s="45">
        <v>372</v>
      </c>
      <c r="D40" s="45">
        <v>400</v>
      </c>
      <c r="E40" s="45">
        <v>552</v>
      </c>
      <c r="F40" s="45">
        <f t="shared" si="0"/>
        <v>148</v>
      </c>
      <c r="G40" s="45">
        <f t="shared" si="1"/>
        <v>138</v>
      </c>
    </row>
    <row r="41" spans="1:7">
      <c r="A41" s="98" t="s">
        <v>159</v>
      </c>
      <c r="B41" s="100" t="s">
        <v>105</v>
      </c>
      <c r="C41" s="45">
        <v>166</v>
      </c>
      <c r="D41" s="45">
        <v>14</v>
      </c>
      <c r="E41" s="45"/>
      <c r="F41" s="45">
        <f t="shared" si="0"/>
        <v>0</v>
      </c>
      <c r="G41" s="45">
        <f t="shared" si="1"/>
        <v>0</v>
      </c>
    </row>
    <row r="42" spans="1:7">
      <c r="A42" s="98" t="s">
        <v>160</v>
      </c>
      <c r="B42" s="101" t="s">
        <v>107</v>
      </c>
      <c r="C42" s="45"/>
      <c r="D42" s="45"/>
      <c r="E42" s="45"/>
      <c r="F42" s="45" t="str">
        <f t="shared" si="0"/>
        <v/>
      </c>
      <c r="G42" s="45" t="str">
        <f t="shared" si="1"/>
        <v/>
      </c>
    </row>
    <row r="43" spans="1:7">
      <c r="A43" s="98" t="s">
        <v>161</v>
      </c>
      <c r="B43" s="101" t="s">
        <v>162</v>
      </c>
      <c r="C43" s="45"/>
      <c r="D43" s="45"/>
      <c r="E43" s="45"/>
      <c r="F43" s="45" t="str">
        <f t="shared" si="0"/>
        <v/>
      </c>
      <c r="G43" s="45" t="str">
        <f t="shared" si="1"/>
        <v/>
      </c>
    </row>
    <row r="44" spans="1:7">
      <c r="A44" s="98" t="s">
        <v>163</v>
      </c>
      <c r="B44" s="101" t="s">
        <v>164</v>
      </c>
      <c r="C44" s="45"/>
      <c r="D44" s="45"/>
      <c r="E44" s="45"/>
      <c r="F44" s="45" t="str">
        <f t="shared" si="0"/>
        <v/>
      </c>
      <c r="G44" s="45" t="str">
        <f t="shared" si="1"/>
        <v/>
      </c>
    </row>
    <row r="45" spans="1:7">
      <c r="A45" s="98" t="s">
        <v>165</v>
      </c>
      <c r="B45" s="100" t="s">
        <v>166</v>
      </c>
      <c r="C45" s="45"/>
      <c r="D45" s="45"/>
      <c r="E45" s="45"/>
      <c r="F45" s="45" t="str">
        <f t="shared" si="0"/>
        <v/>
      </c>
      <c r="G45" s="45" t="str">
        <f t="shared" si="1"/>
        <v/>
      </c>
    </row>
    <row r="46" spans="1:7">
      <c r="A46" s="98" t="s">
        <v>167</v>
      </c>
      <c r="B46" s="100" t="s">
        <v>168</v>
      </c>
      <c r="C46" s="45"/>
      <c r="D46" s="45"/>
      <c r="E46" s="45"/>
      <c r="F46" s="45" t="str">
        <f t="shared" si="0"/>
        <v/>
      </c>
      <c r="G46" s="45" t="str">
        <f t="shared" si="1"/>
        <v/>
      </c>
    </row>
    <row r="47" spans="1:7">
      <c r="A47" s="98" t="s">
        <v>169</v>
      </c>
      <c r="B47" s="100" t="s">
        <v>170</v>
      </c>
      <c r="C47" s="45">
        <v>5</v>
      </c>
      <c r="D47" s="45">
        <v>5</v>
      </c>
      <c r="E47" s="45"/>
      <c r="F47" s="45">
        <f t="shared" si="0"/>
        <v>0</v>
      </c>
      <c r="G47" s="45">
        <f t="shared" si="1"/>
        <v>0</v>
      </c>
    </row>
    <row r="48" spans="1:7">
      <c r="A48" s="98" t="s">
        <v>171</v>
      </c>
      <c r="B48" s="100" t="s">
        <v>121</v>
      </c>
      <c r="C48" s="45"/>
      <c r="D48" s="45"/>
      <c r="E48" s="45"/>
      <c r="F48" s="45" t="str">
        <f t="shared" si="0"/>
        <v/>
      </c>
      <c r="G48" s="45" t="str">
        <f t="shared" si="1"/>
        <v/>
      </c>
    </row>
    <row r="49" spans="1:7">
      <c r="A49" s="98" t="s">
        <v>172</v>
      </c>
      <c r="B49" s="101" t="s">
        <v>173</v>
      </c>
      <c r="C49" s="45"/>
      <c r="D49" s="45"/>
      <c r="E49" s="45"/>
      <c r="F49" s="45" t="str">
        <f t="shared" si="0"/>
        <v/>
      </c>
      <c r="G49" s="45" t="str">
        <f t="shared" si="1"/>
        <v/>
      </c>
    </row>
    <row r="50" spans="1:7">
      <c r="A50" s="98" t="s">
        <v>174</v>
      </c>
      <c r="B50" s="101" t="s">
        <v>175</v>
      </c>
      <c r="C50" s="45">
        <f>SUM(C51:C60)</f>
        <v>358</v>
      </c>
      <c r="D50" s="45">
        <f>SUM(D51:D60)</f>
        <v>358</v>
      </c>
      <c r="E50" s="45">
        <f>SUM(E51:E60)</f>
        <v>230</v>
      </c>
      <c r="F50" s="45">
        <f t="shared" si="0"/>
        <v>64</v>
      </c>
      <c r="G50" s="45">
        <f t="shared" si="1"/>
        <v>64</v>
      </c>
    </row>
    <row r="51" spans="1:7">
      <c r="A51" s="98" t="s">
        <v>176</v>
      </c>
      <c r="B51" s="101" t="s">
        <v>103</v>
      </c>
      <c r="C51" s="45">
        <v>210</v>
      </c>
      <c r="D51" s="45">
        <v>214</v>
      </c>
      <c r="E51" s="45">
        <v>230</v>
      </c>
      <c r="F51" s="45">
        <f t="shared" si="0"/>
        <v>110</v>
      </c>
      <c r="G51" s="45">
        <f t="shared" si="1"/>
        <v>108</v>
      </c>
    </row>
    <row r="52" spans="1:7">
      <c r="A52" s="98" t="s">
        <v>177</v>
      </c>
      <c r="B52" s="99" t="s">
        <v>105</v>
      </c>
      <c r="C52" s="45"/>
      <c r="D52" s="45"/>
      <c r="E52" s="45"/>
      <c r="F52" s="45" t="str">
        <f t="shared" si="0"/>
        <v/>
      </c>
      <c r="G52" s="45" t="str">
        <f t="shared" si="1"/>
        <v/>
      </c>
    </row>
    <row r="53" spans="1:7">
      <c r="A53" s="98" t="s">
        <v>178</v>
      </c>
      <c r="B53" s="100" t="s">
        <v>107</v>
      </c>
      <c r="C53" s="45"/>
      <c r="D53" s="45"/>
      <c r="E53" s="45"/>
      <c r="F53" s="45" t="str">
        <f t="shared" si="0"/>
        <v/>
      </c>
      <c r="G53" s="45" t="str">
        <f t="shared" si="1"/>
        <v/>
      </c>
    </row>
    <row r="54" spans="1:7">
      <c r="A54" s="98" t="s">
        <v>179</v>
      </c>
      <c r="B54" s="100" t="s">
        <v>180</v>
      </c>
      <c r="C54" s="45"/>
      <c r="D54" s="45"/>
      <c r="E54" s="45"/>
      <c r="F54" s="45" t="str">
        <f t="shared" si="0"/>
        <v/>
      </c>
      <c r="G54" s="45" t="str">
        <f t="shared" si="1"/>
        <v/>
      </c>
    </row>
    <row r="55" spans="1:7">
      <c r="A55" s="98" t="s">
        <v>181</v>
      </c>
      <c r="B55" s="100" t="s">
        <v>182</v>
      </c>
      <c r="C55" s="45"/>
      <c r="D55" s="45"/>
      <c r="E55" s="45"/>
      <c r="F55" s="45" t="str">
        <f t="shared" si="0"/>
        <v/>
      </c>
      <c r="G55" s="45" t="str">
        <f t="shared" si="1"/>
        <v/>
      </c>
    </row>
    <row r="56" spans="1:7">
      <c r="A56" s="98" t="s">
        <v>183</v>
      </c>
      <c r="B56" s="101" t="s">
        <v>184</v>
      </c>
      <c r="C56" s="45"/>
      <c r="D56" s="45"/>
      <c r="E56" s="45"/>
      <c r="F56" s="45" t="str">
        <f t="shared" si="0"/>
        <v/>
      </c>
      <c r="G56" s="45" t="str">
        <f t="shared" si="1"/>
        <v/>
      </c>
    </row>
    <row r="57" spans="1:7">
      <c r="A57" s="98" t="s">
        <v>185</v>
      </c>
      <c r="B57" s="101" t="s">
        <v>186</v>
      </c>
      <c r="C57" s="45">
        <v>130</v>
      </c>
      <c r="D57" s="45">
        <v>130</v>
      </c>
      <c r="E57" s="45"/>
      <c r="F57" s="45">
        <f t="shared" si="0"/>
        <v>0</v>
      </c>
      <c r="G57" s="45">
        <f t="shared" si="1"/>
        <v>0</v>
      </c>
    </row>
    <row r="58" spans="1:7">
      <c r="A58" s="98" t="s">
        <v>187</v>
      </c>
      <c r="B58" s="101" t="s">
        <v>188</v>
      </c>
      <c r="C58" s="45">
        <v>18</v>
      </c>
      <c r="D58" s="45">
        <v>14</v>
      </c>
      <c r="E58" s="45"/>
      <c r="F58" s="45">
        <f t="shared" si="0"/>
        <v>0</v>
      </c>
      <c r="G58" s="45">
        <f t="shared" si="1"/>
        <v>0</v>
      </c>
    </row>
    <row r="59" spans="1:7">
      <c r="A59" s="98" t="s">
        <v>189</v>
      </c>
      <c r="B59" s="100" t="s">
        <v>121</v>
      </c>
      <c r="C59" s="45"/>
      <c r="D59" s="45"/>
      <c r="E59" s="45"/>
      <c r="F59" s="45" t="str">
        <f t="shared" si="0"/>
        <v/>
      </c>
      <c r="G59" s="45" t="str">
        <f t="shared" si="1"/>
        <v/>
      </c>
    </row>
    <row r="60" spans="1:7">
      <c r="A60" s="98" t="s">
        <v>190</v>
      </c>
      <c r="B60" s="101" t="s">
        <v>191</v>
      </c>
      <c r="C60" s="45"/>
      <c r="D60" s="45"/>
      <c r="E60" s="45"/>
      <c r="F60" s="45" t="str">
        <f t="shared" si="0"/>
        <v/>
      </c>
      <c r="G60" s="45" t="str">
        <f t="shared" si="1"/>
        <v/>
      </c>
    </row>
    <row r="61" spans="1:7">
      <c r="A61" s="98" t="s">
        <v>192</v>
      </c>
      <c r="B61" s="102" t="s">
        <v>193</v>
      </c>
      <c r="C61" s="45">
        <f>SUM(C62:C71)</f>
        <v>837</v>
      </c>
      <c r="D61" s="45">
        <f>SUM(D62:D71)</f>
        <v>939</v>
      </c>
      <c r="E61" s="45">
        <f>SUM(E62:E71)</f>
        <v>1298</v>
      </c>
      <c r="F61" s="45">
        <f t="shared" si="0"/>
        <v>155</v>
      </c>
      <c r="G61" s="45">
        <f t="shared" si="1"/>
        <v>138</v>
      </c>
    </row>
    <row r="62" spans="1:7">
      <c r="A62" s="98" t="s">
        <v>194</v>
      </c>
      <c r="B62" s="101" t="s">
        <v>103</v>
      </c>
      <c r="C62" s="45">
        <v>689</v>
      </c>
      <c r="D62" s="45">
        <v>799</v>
      </c>
      <c r="E62" s="45">
        <v>1298</v>
      </c>
      <c r="F62" s="45">
        <f t="shared" si="0"/>
        <v>188</v>
      </c>
      <c r="G62" s="45">
        <f t="shared" si="1"/>
        <v>163</v>
      </c>
    </row>
    <row r="63" spans="1:7">
      <c r="A63" s="98" t="s">
        <v>195</v>
      </c>
      <c r="B63" s="99" t="s">
        <v>105</v>
      </c>
      <c r="C63" s="45"/>
      <c r="D63" s="45"/>
      <c r="E63" s="45"/>
      <c r="F63" s="45" t="str">
        <f t="shared" si="0"/>
        <v/>
      </c>
      <c r="G63" s="45" t="str">
        <f t="shared" si="1"/>
        <v/>
      </c>
    </row>
    <row r="64" spans="1:7">
      <c r="A64" s="98" t="s">
        <v>196</v>
      </c>
      <c r="B64" s="99" t="s">
        <v>107</v>
      </c>
      <c r="C64" s="45"/>
      <c r="D64" s="45"/>
      <c r="E64" s="45"/>
      <c r="F64" s="45" t="str">
        <f t="shared" si="0"/>
        <v/>
      </c>
      <c r="G64" s="45" t="str">
        <f t="shared" si="1"/>
        <v/>
      </c>
    </row>
    <row r="65" spans="1:7">
      <c r="A65" s="98" t="s">
        <v>197</v>
      </c>
      <c r="B65" s="99" t="s">
        <v>198</v>
      </c>
      <c r="C65" s="45"/>
      <c r="D65" s="45"/>
      <c r="E65" s="45"/>
      <c r="F65" s="45" t="str">
        <f t="shared" si="0"/>
        <v/>
      </c>
      <c r="G65" s="45" t="str">
        <f t="shared" si="1"/>
        <v/>
      </c>
    </row>
    <row r="66" spans="1:7">
      <c r="A66" s="98" t="s">
        <v>199</v>
      </c>
      <c r="B66" s="99" t="s">
        <v>200</v>
      </c>
      <c r="C66" s="45"/>
      <c r="D66" s="45"/>
      <c r="E66" s="45"/>
      <c r="F66" s="45" t="str">
        <f t="shared" si="0"/>
        <v/>
      </c>
      <c r="G66" s="45" t="str">
        <f t="shared" si="1"/>
        <v/>
      </c>
    </row>
    <row r="67" spans="1:7">
      <c r="A67" s="98" t="s">
        <v>201</v>
      </c>
      <c r="B67" s="99" t="s">
        <v>202</v>
      </c>
      <c r="C67" s="45"/>
      <c r="D67" s="45"/>
      <c r="E67" s="45"/>
      <c r="F67" s="45" t="str">
        <f t="shared" si="0"/>
        <v/>
      </c>
      <c r="G67" s="45" t="str">
        <f t="shared" si="1"/>
        <v/>
      </c>
    </row>
    <row r="68" spans="1:7">
      <c r="A68" s="98" t="s">
        <v>203</v>
      </c>
      <c r="B68" s="100" t="s">
        <v>204</v>
      </c>
      <c r="C68" s="45">
        <v>48</v>
      </c>
      <c r="D68" s="45">
        <v>39</v>
      </c>
      <c r="E68" s="45"/>
      <c r="F68" s="45">
        <f t="shared" si="0"/>
        <v>0</v>
      </c>
      <c r="G68" s="45">
        <f t="shared" si="1"/>
        <v>0</v>
      </c>
    </row>
    <row r="69" spans="1:7">
      <c r="A69" s="98" t="s">
        <v>205</v>
      </c>
      <c r="B69" s="101" t="s">
        <v>206</v>
      </c>
      <c r="C69" s="45">
        <v>100</v>
      </c>
      <c r="D69" s="45">
        <v>100</v>
      </c>
      <c r="E69" s="45"/>
      <c r="F69" s="45">
        <f t="shared" si="0"/>
        <v>0</v>
      </c>
      <c r="G69" s="45">
        <f t="shared" si="1"/>
        <v>0</v>
      </c>
    </row>
    <row r="70" spans="1:7">
      <c r="A70" s="98" t="s">
        <v>207</v>
      </c>
      <c r="B70" s="101" t="s">
        <v>121</v>
      </c>
      <c r="C70" s="45"/>
      <c r="D70" s="45"/>
      <c r="E70" s="45"/>
      <c r="F70" s="45" t="str">
        <f t="shared" ref="F70:F133" si="2">IF(C70=0,"",ROUND(E70/C70*100,1))</f>
        <v/>
      </c>
      <c r="G70" s="45" t="str">
        <f t="shared" ref="G70:G133" si="3">IF(D70=0,"",ROUND(E70/D70*100,1))</f>
        <v/>
      </c>
    </row>
    <row r="71" spans="1:7">
      <c r="A71" s="98" t="s">
        <v>208</v>
      </c>
      <c r="B71" s="101" t="s">
        <v>209</v>
      </c>
      <c r="C71" s="45"/>
      <c r="D71" s="45">
        <v>1</v>
      </c>
      <c r="E71" s="45"/>
      <c r="F71" s="45" t="str">
        <f t="shared" si="2"/>
        <v/>
      </c>
      <c r="G71" s="45">
        <f t="shared" si="3"/>
        <v>0</v>
      </c>
    </row>
    <row r="72" spans="1:7">
      <c r="A72" s="98" t="s">
        <v>210</v>
      </c>
      <c r="B72" s="100" t="s">
        <v>211</v>
      </c>
      <c r="C72" s="45">
        <f>SUM(C73:C79)</f>
        <v>0</v>
      </c>
      <c r="D72" s="45">
        <f>SUM(D73:D79)</f>
        <v>0</v>
      </c>
      <c r="E72" s="45">
        <f>SUM(E73:E79)</f>
        <v>0</v>
      </c>
      <c r="F72" s="45" t="str">
        <f t="shared" si="2"/>
        <v/>
      </c>
      <c r="G72" s="45" t="str">
        <f t="shared" si="3"/>
        <v/>
      </c>
    </row>
    <row r="73" spans="1:7">
      <c r="A73" s="98" t="s">
        <v>212</v>
      </c>
      <c r="B73" s="100" t="s">
        <v>103</v>
      </c>
      <c r="C73" s="45"/>
      <c r="D73" s="45"/>
      <c r="E73" s="45"/>
      <c r="F73" s="45" t="str">
        <f t="shared" si="2"/>
        <v/>
      </c>
      <c r="G73" s="45" t="str">
        <f t="shared" si="3"/>
        <v/>
      </c>
    </row>
    <row r="74" spans="1:7">
      <c r="A74" s="98" t="s">
        <v>213</v>
      </c>
      <c r="B74" s="100" t="s">
        <v>105</v>
      </c>
      <c r="C74" s="45"/>
      <c r="D74" s="45"/>
      <c r="E74" s="45"/>
      <c r="F74" s="45" t="str">
        <f t="shared" si="2"/>
        <v/>
      </c>
      <c r="G74" s="45" t="str">
        <f t="shared" si="3"/>
        <v/>
      </c>
    </row>
    <row r="75" spans="1:7">
      <c r="A75" s="98" t="s">
        <v>214</v>
      </c>
      <c r="B75" s="101" t="s">
        <v>107</v>
      </c>
      <c r="C75" s="45"/>
      <c r="D75" s="45"/>
      <c r="E75" s="45"/>
      <c r="F75" s="45" t="str">
        <f t="shared" si="2"/>
        <v/>
      </c>
      <c r="G75" s="45" t="str">
        <f t="shared" si="3"/>
        <v/>
      </c>
    </row>
    <row r="76" spans="1:7">
      <c r="A76" s="98" t="s">
        <v>215</v>
      </c>
      <c r="B76" s="100" t="s">
        <v>204</v>
      </c>
      <c r="C76" s="45"/>
      <c r="D76" s="45"/>
      <c r="E76" s="45"/>
      <c r="F76" s="45" t="str">
        <f t="shared" si="2"/>
        <v/>
      </c>
      <c r="G76" s="45" t="str">
        <f t="shared" si="3"/>
        <v/>
      </c>
    </row>
    <row r="77" spans="1:7">
      <c r="A77" s="98" t="s">
        <v>216</v>
      </c>
      <c r="B77" s="101" t="s">
        <v>217</v>
      </c>
      <c r="C77" s="45"/>
      <c r="D77" s="45"/>
      <c r="E77" s="45"/>
      <c r="F77" s="45" t="str">
        <f t="shared" si="2"/>
        <v/>
      </c>
      <c r="G77" s="45" t="str">
        <f t="shared" si="3"/>
        <v/>
      </c>
    </row>
    <row r="78" spans="1:7">
      <c r="A78" s="98" t="s">
        <v>218</v>
      </c>
      <c r="B78" s="101" t="s">
        <v>121</v>
      </c>
      <c r="C78" s="45"/>
      <c r="D78" s="45"/>
      <c r="E78" s="45"/>
      <c r="F78" s="45" t="str">
        <f t="shared" si="2"/>
        <v/>
      </c>
      <c r="G78" s="45" t="str">
        <f t="shared" si="3"/>
        <v/>
      </c>
    </row>
    <row r="79" spans="1:7">
      <c r="A79" s="98" t="s">
        <v>219</v>
      </c>
      <c r="B79" s="101" t="s">
        <v>220</v>
      </c>
      <c r="C79" s="45"/>
      <c r="D79" s="45"/>
      <c r="E79" s="45"/>
      <c r="F79" s="45" t="str">
        <f t="shared" si="2"/>
        <v/>
      </c>
      <c r="G79" s="45" t="str">
        <f t="shared" si="3"/>
        <v/>
      </c>
    </row>
    <row r="80" spans="1:7">
      <c r="A80" s="98" t="s">
        <v>221</v>
      </c>
      <c r="B80" s="101" t="s">
        <v>222</v>
      </c>
      <c r="C80" s="45">
        <f>SUM(C81:C88)</f>
        <v>235</v>
      </c>
      <c r="D80" s="45">
        <f>SUM(D81:D88)</f>
        <v>208</v>
      </c>
      <c r="E80" s="45">
        <f>SUM(E81:E88)</f>
        <v>211</v>
      </c>
      <c r="F80" s="45">
        <f t="shared" si="2"/>
        <v>90</v>
      </c>
      <c r="G80" s="45">
        <f t="shared" si="3"/>
        <v>101</v>
      </c>
    </row>
    <row r="81" spans="1:7">
      <c r="A81" s="98" t="s">
        <v>223</v>
      </c>
      <c r="B81" s="100" t="s">
        <v>103</v>
      </c>
      <c r="C81" s="45">
        <v>193</v>
      </c>
      <c r="D81" s="45">
        <v>166</v>
      </c>
      <c r="E81" s="45">
        <v>211</v>
      </c>
      <c r="F81" s="45">
        <f t="shared" si="2"/>
        <v>109</v>
      </c>
      <c r="G81" s="45">
        <f t="shared" si="3"/>
        <v>127</v>
      </c>
    </row>
    <row r="82" spans="1:7">
      <c r="A82" s="98" t="s">
        <v>224</v>
      </c>
      <c r="B82" s="100" t="s">
        <v>105</v>
      </c>
      <c r="C82" s="45"/>
      <c r="D82" s="45"/>
      <c r="E82" s="45"/>
      <c r="F82" s="45" t="str">
        <f t="shared" si="2"/>
        <v/>
      </c>
      <c r="G82" s="45" t="str">
        <f t="shared" si="3"/>
        <v/>
      </c>
    </row>
    <row r="83" spans="1:7">
      <c r="A83" s="98" t="s">
        <v>225</v>
      </c>
      <c r="B83" s="100" t="s">
        <v>107</v>
      </c>
      <c r="C83" s="45"/>
      <c r="D83" s="45"/>
      <c r="E83" s="45"/>
      <c r="F83" s="45" t="str">
        <f t="shared" si="2"/>
        <v/>
      </c>
      <c r="G83" s="45" t="str">
        <f t="shared" si="3"/>
        <v/>
      </c>
    </row>
    <row r="84" spans="1:7">
      <c r="A84" s="98" t="s">
        <v>226</v>
      </c>
      <c r="B84" s="103" t="s">
        <v>227</v>
      </c>
      <c r="C84" s="45">
        <v>42</v>
      </c>
      <c r="D84" s="45">
        <v>42</v>
      </c>
      <c r="E84" s="45"/>
      <c r="F84" s="45">
        <f t="shared" si="2"/>
        <v>0</v>
      </c>
      <c r="G84" s="45">
        <f t="shared" si="3"/>
        <v>0</v>
      </c>
    </row>
    <row r="85" spans="1:7">
      <c r="A85" s="98" t="s">
        <v>228</v>
      </c>
      <c r="B85" s="101" t="s">
        <v>229</v>
      </c>
      <c r="C85" s="45"/>
      <c r="D85" s="45"/>
      <c r="E85" s="45"/>
      <c r="F85" s="45" t="str">
        <f t="shared" si="2"/>
        <v/>
      </c>
      <c r="G85" s="45" t="str">
        <f t="shared" si="3"/>
        <v/>
      </c>
    </row>
    <row r="86" spans="1:7">
      <c r="A86" s="98" t="s">
        <v>230</v>
      </c>
      <c r="B86" s="101" t="s">
        <v>204</v>
      </c>
      <c r="C86" s="45"/>
      <c r="D86" s="45"/>
      <c r="E86" s="45"/>
      <c r="F86" s="45" t="str">
        <f t="shared" si="2"/>
        <v/>
      </c>
      <c r="G86" s="45" t="str">
        <f t="shared" si="3"/>
        <v/>
      </c>
    </row>
    <row r="87" spans="1:7">
      <c r="A87" s="98" t="s">
        <v>231</v>
      </c>
      <c r="B87" s="101" t="s">
        <v>121</v>
      </c>
      <c r="C87" s="45"/>
      <c r="D87" s="45"/>
      <c r="E87" s="45"/>
      <c r="F87" s="45" t="str">
        <f t="shared" si="2"/>
        <v/>
      </c>
      <c r="G87" s="45" t="str">
        <f t="shared" si="3"/>
        <v/>
      </c>
    </row>
    <row r="88" spans="1:7">
      <c r="A88" s="98" t="s">
        <v>232</v>
      </c>
      <c r="B88" s="99" t="s">
        <v>233</v>
      </c>
      <c r="C88" s="45"/>
      <c r="D88" s="45"/>
      <c r="E88" s="45"/>
      <c r="F88" s="45" t="str">
        <f t="shared" si="2"/>
        <v/>
      </c>
      <c r="G88" s="45" t="str">
        <f t="shared" si="3"/>
        <v/>
      </c>
    </row>
    <row r="89" spans="1:7">
      <c r="A89" s="98" t="s">
        <v>234</v>
      </c>
      <c r="B89" s="100" t="s">
        <v>235</v>
      </c>
      <c r="C89" s="45">
        <f>SUM(C90:C101)</f>
        <v>0</v>
      </c>
      <c r="D89" s="45">
        <f>SUM(D90:D101)</f>
        <v>0</v>
      </c>
      <c r="E89" s="45">
        <f>SUM(E90:E101)</f>
        <v>0</v>
      </c>
      <c r="F89" s="45" t="str">
        <f t="shared" si="2"/>
        <v/>
      </c>
      <c r="G89" s="45" t="str">
        <f t="shared" si="3"/>
        <v/>
      </c>
    </row>
    <row r="90" spans="1:7">
      <c r="A90" s="98" t="s">
        <v>236</v>
      </c>
      <c r="B90" s="100" t="s">
        <v>103</v>
      </c>
      <c r="C90" s="45"/>
      <c r="D90" s="45"/>
      <c r="E90" s="45"/>
      <c r="F90" s="45" t="str">
        <f t="shared" si="2"/>
        <v/>
      </c>
      <c r="G90" s="45" t="str">
        <f t="shared" si="3"/>
        <v/>
      </c>
    </row>
    <row r="91" spans="1:7">
      <c r="A91" s="98" t="s">
        <v>237</v>
      </c>
      <c r="B91" s="101" t="s">
        <v>105</v>
      </c>
      <c r="C91" s="45"/>
      <c r="D91" s="45"/>
      <c r="E91" s="45"/>
      <c r="F91" s="45" t="str">
        <f t="shared" si="2"/>
        <v/>
      </c>
      <c r="G91" s="45" t="str">
        <f t="shared" si="3"/>
        <v/>
      </c>
    </row>
    <row r="92" spans="1:7">
      <c r="A92" s="98" t="s">
        <v>238</v>
      </c>
      <c r="B92" s="101" t="s">
        <v>107</v>
      </c>
      <c r="C92" s="45"/>
      <c r="D92" s="45"/>
      <c r="E92" s="45"/>
      <c r="F92" s="45" t="str">
        <f t="shared" si="2"/>
        <v/>
      </c>
      <c r="G92" s="45" t="str">
        <f t="shared" si="3"/>
        <v/>
      </c>
    </row>
    <row r="93" spans="1:7">
      <c r="A93" s="98" t="s">
        <v>239</v>
      </c>
      <c r="B93" s="100" t="s">
        <v>240</v>
      </c>
      <c r="C93" s="45"/>
      <c r="D93" s="45"/>
      <c r="E93" s="45"/>
      <c r="F93" s="45" t="str">
        <f t="shared" si="2"/>
        <v/>
      </c>
      <c r="G93" s="45" t="str">
        <f t="shared" si="3"/>
        <v/>
      </c>
    </row>
    <row r="94" spans="1:7">
      <c r="A94" s="98" t="s">
        <v>241</v>
      </c>
      <c r="B94" s="100" t="s">
        <v>242</v>
      </c>
      <c r="C94" s="45"/>
      <c r="D94" s="45"/>
      <c r="E94" s="45"/>
      <c r="F94" s="45" t="str">
        <f t="shared" si="2"/>
        <v/>
      </c>
      <c r="G94" s="45" t="str">
        <f t="shared" si="3"/>
        <v/>
      </c>
    </row>
    <row r="95" spans="1:7">
      <c r="A95" s="98" t="s">
        <v>243</v>
      </c>
      <c r="B95" s="100" t="s">
        <v>204</v>
      </c>
      <c r="C95" s="45"/>
      <c r="D95" s="45"/>
      <c r="E95" s="45"/>
      <c r="F95" s="45" t="str">
        <f t="shared" si="2"/>
        <v/>
      </c>
      <c r="G95" s="45" t="str">
        <f t="shared" si="3"/>
        <v/>
      </c>
    </row>
    <row r="96" spans="1:7">
      <c r="A96" s="98" t="s">
        <v>244</v>
      </c>
      <c r="B96" s="100" t="s">
        <v>245</v>
      </c>
      <c r="C96" s="45"/>
      <c r="D96" s="45"/>
      <c r="E96" s="45"/>
      <c r="F96" s="45" t="str">
        <f t="shared" si="2"/>
        <v/>
      </c>
      <c r="G96" s="45" t="str">
        <f t="shared" si="3"/>
        <v/>
      </c>
    </row>
    <row r="97" spans="1:7">
      <c r="A97" s="98" t="s">
        <v>246</v>
      </c>
      <c r="B97" s="100" t="s">
        <v>247</v>
      </c>
      <c r="C97" s="45"/>
      <c r="D97" s="45"/>
      <c r="E97" s="45"/>
      <c r="F97" s="45" t="str">
        <f t="shared" si="2"/>
        <v/>
      </c>
      <c r="G97" s="45" t="str">
        <f t="shared" si="3"/>
        <v/>
      </c>
    </row>
    <row r="98" spans="1:7">
      <c r="A98" s="98" t="s">
        <v>248</v>
      </c>
      <c r="B98" s="100" t="s">
        <v>249</v>
      </c>
      <c r="C98" s="45"/>
      <c r="D98" s="45"/>
      <c r="E98" s="45"/>
      <c r="F98" s="45" t="str">
        <f t="shared" si="2"/>
        <v/>
      </c>
      <c r="G98" s="45" t="str">
        <f t="shared" si="3"/>
        <v/>
      </c>
    </row>
    <row r="99" spans="1:7">
      <c r="A99" s="98" t="s">
        <v>250</v>
      </c>
      <c r="B99" s="100" t="s">
        <v>251</v>
      </c>
      <c r="C99" s="45"/>
      <c r="D99" s="45"/>
      <c r="E99" s="45"/>
      <c r="F99" s="45" t="str">
        <f t="shared" si="2"/>
        <v/>
      </c>
      <c r="G99" s="45" t="str">
        <f t="shared" si="3"/>
        <v/>
      </c>
    </row>
    <row r="100" spans="1:7">
      <c r="A100" s="98" t="s">
        <v>252</v>
      </c>
      <c r="B100" s="101" t="s">
        <v>121</v>
      </c>
      <c r="C100" s="45"/>
      <c r="D100" s="45"/>
      <c r="E100" s="45"/>
      <c r="F100" s="45" t="str">
        <f t="shared" si="2"/>
        <v/>
      </c>
      <c r="G100" s="45" t="str">
        <f t="shared" si="3"/>
        <v/>
      </c>
    </row>
    <row r="101" spans="1:7">
      <c r="A101" s="98" t="s">
        <v>253</v>
      </c>
      <c r="B101" s="101" t="s">
        <v>254</v>
      </c>
      <c r="C101" s="45"/>
      <c r="D101" s="45"/>
      <c r="E101" s="45"/>
      <c r="F101" s="45" t="str">
        <f t="shared" si="2"/>
        <v/>
      </c>
      <c r="G101" s="45" t="str">
        <f t="shared" si="3"/>
        <v/>
      </c>
    </row>
    <row r="102" spans="1:7">
      <c r="A102" s="98" t="s">
        <v>255</v>
      </c>
      <c r="B102" s="104" t="s">
        <v>256</v>
      </c>
      <c r="C102" s="45">
        <f>SUM(C103:C110)</f>
        <v>1318</v>
      </c>
      <c r="D102" s="45">
        <f>SUM(D103:D110)</f>
        <v>1611</v>
      </c>
      <c r="E102" s="45">
        <f>SUM(E103:E110)</f>
        <v>1809</v>
      </c>
      <c r="F102" s="45">
        <f t="shared" si="2"/>
        <v>137</v>
      </c>
      <c r="G102" s="45">
        <f t="shared" si="3"/>
        <v>112</v>
      </c>
    </row>
    <row r="103" spans="1:7">
      <c r="A103" s="98" t="s">
        <v>257</v>
      </c>
      <c r="B103" s="100" t="s">
        <v>103</v>
      </c>
      <c r="C103" s="45">
        <v>1239</v>
      </c>
      <c r="D103" s="45">
        <v>1530</v>
      </c>
      <c r="E103" s="45">
        <v>1728</v>
      </c>
      <c r="F103" s="45">
        <f t="shared" si="2"/>
        <v>140</v>
      </c>
      <c r="G103" s="45">
        <f t="shared" si="3"/>
        <v>113</v>
      </c>
    </row>
    <row r="104" spans="1:7">
      <c r="A104" s="98" t="s">
        <v>258</v>
      </c>
      <c r="B104" s="100" t="s">
        <v>105</v>
      </c>
      <c r="C104" s="45"/>
      <c r="D104" s="45"/>
      <c r="E104" s="45"/>
      <c r="F104" s="45" t="str">
        <f t="shared" si="2"/>
        <v/>
      </c>
      <c r="G104" s="45" t="str">
        <f t="shared" si="3"/>
        <v/>
      </c>
    </row>
    <row r="105" spans="1:7">
      <c r="A105" s="98" t="s">
        <v>259</v>
      </c>
      <c r="B105" s="100" t="s">
        <v>107</v>
      </c>
      <c r="C105" s="45"/>
      <c r="D105" s="45"/>
      <c r="E105" s="45"/>
      <c r="F105" s="45" t="str">
        <f t="shared" si="2"/>
        <v/>
      </c>
      <c r="G105" s="45" t="str">
        <f t="shared" si="3"/>
        <v/>
      </c>
    </row>
    <row r="106" spans="1:7">
      <c r="A106" s="98" t="s">
        <v>260</v>
      </c>
      <c r="B106" s="101" t="s">
        <v>261</v>
      </c>
      <c r="C106" s="45"/>
      <c r="D106" s="45"/>
      <c r="E106" s="45"/>
      <c r="F106" s="45" t="str">
        <f t="shared" si="2"/>
        <v/>
      </c>
      <c r="G106" s="45" t="str">
        <f t="shared" si="3"/>
        <v/>
      </c>
    </row>
    <row r="107" spans="1:7">
      <c r="A107" s="98" t="s">
        <v>262</v>
      </c>
      <c r="B107" s="101" t="s">
        <v>263</v>
      </c>
      <c r="C107" s="45"/>
      <c r="D107" s="45"/>
      <c r="E107" s="45"/>
      <c r="F107" s="45" t="str">
        <f t="shared" si="2"/>
        <v/>
      </c>
      <c r="G107" s="45" t="str">
        <f t="shared" si="3"/>
        <v/>
      </c>
    </row>
    <row r="108" spans="1:7">
      <c r="A108" s="98" t="s">
        <v>264</v>
      </c>
      <c r="B108" s="101" t="s">
        <v>265</v>
      </c>
      <c r="C108" s="45">
        <v>4</v>
      </c>
      <c r="D108" s="45">
        <v>4</v>
      </c>
      <c r="E108" s="45">
        <v>81</v>
      </c>
      <c r="F108" s="45">
        <f t="shared" si="2"/>
        <v>2025</v>
      </c>
      <c r="G108" s="45">
        <f t="shared" si="3"/>
        <v>2025</v>
      </c>
    </row>
    <row r="109" spans="1:7">
      <c r="A109" s="98" t="s">
        <v>266</v>
      </c>
      <c r="B109" s="100" t="s">
        <v>121</v>
      </c>
      <c r="C109" s="45"/>
      <c r="D109" s="45"/>
      <c r="E109" s="45"/>
      <c r="F109" s="45" t="str">
        <f t="shared" si="2"/>
        <v/>
      </c>
      <c r="G109" s="45" t="str">
        <f t="shared" si="3"/>
        <v/>
      </c>
    </row>
    <row r="110" spans="1:7">
      <c r="A110" s="98" t="s">
        <v>267</v>
      </c>
      <c r="B110" s="100" t="s">
        <v>268</v>
      </c>
      <c r="C110" s="45">
        <v>75</v>
      </c>
      <c r="D110" s="45">
        <v>77</v>
      </c>
      <c r="E110" s="45"/>
      <c r="F110" s="45">
        <f t="shared" si="2"/>
        <v>0</v>
      </c>
      <c r="G110" s="45">
        <f t="shared" si="3"/>
        <v>0</v>
      </c>
    </row>
    <row r="111" spans="1:7">
      <c r="A111" s="98" t="s">
        <v>269</v>
      </c>
      <c r="B111" s="99" t="s">
        <v>270</v>
      </c>
      <c r="C111" s="45">
        <f>SUM(C112:C121)</f>
        <v>193</v>
      </c>
      <c r="D111" s="45">
        <f>SUM(D112:D121)</f>
        <v>214</v>
      </c>
      <c r="E111" s="45">
        <f>SUM(E112:E121)</f>
        <v>172</v>
      </c>
      <c r="F111" s="45">
        <f t="shared" si="2"/>
        <v>89</v>
      </c>
      <c r="G111" s="45">
        <f t="shared" si="3"/>
        <v>80</v>
      </c>
    </row>
    <row r="112" spans="1:7">
      <c r="A112" s="98" t="s">
        <v>271</v>
      </c>
      <c r="B112" s="100" t="s">
        <v>103</v>
      </c>
      <c r="C112" s="45">
        <v>180</v>
      </c>
      <c r="D112" s="45">
        <v>171</v>
      </c>
      <c r="E112" s="45">
        <v>172</v>
      </c>
      <c r="F112" s="45">
        <f t="shared" si="2"/>
        <v>96</v>
      </c>
      <c r="G112" s="45">
        <f t="shared" si="3"/>
        <v>101</v>
      </c>
    </row>
    <row r="113" spans="1:7">
      <c r="A113" s="98" t="s">
        <v>272</v>
      </c>
      <c r="B113" s="100" t="s">
        <v>105</v>
      </c>
      <c r="C113" s="45">
        <v>13</v>
      </c>
      <c r="D113" s="45">
        <v>43</v>
      </c>
      <c r="E113" s="45"/>
      <c r="F113" s="45">
        <f t="shared" si="2"/>
        <v>0</v>
      </c>
      <c r="G113" s="45">
        <f t="shared" si="3"/>
        <v>0</v>
      </c>
    </row>
    <row r="114" spans="1:7">
      <c r="A114" s="98" t="s">
        <v>273</v>
      </c>
      <c r="B114" s="100" t="s">
        <v>107</v>
      </c>
      <c r="C114" s="45"/>
      <c r="D114" s="45"/>
      <c r="E114" s="45"/>
      <c r="F114" s="45" t="str">
        <f t="shared" si="2"/>
        <v/>
      </c>
      <c r="G114" s="45" t="str">
        <f t="shared" si="3"/>
        <v/>
      </c>
    </row>
    <row r="115" spans="1:7">
      <c r="A115" s="98" t="s">
        <v>274</v>
      </c>
      <c r="B115" s="101" t="s">
        <v>275</v>
      </c>
      <c r="C115" s="45"/>
      <c r="D115" s="45"/>
      <c r="E115" s="45"/>
      <c r="F115" s="45" t="str">
        <f t="shared" si="2"/>
        <v/>
      </c>
      <c r="G115" s="45" t="str">
        <f t="shared" si="3"/>
        <v/>
      </c>
    </row>
    <row r="116" spans="1:7">
      <c r="A116" s="98" t="s">
        <v>276</v>
      </c>
      <c r="B116" s="101" t="s">
        <v>277</v>
      </c>
      <c r="C116" s="45"/>
      <c r="D116" s="45"/>
      <c r="E116" s="45"/>
      <c r="F116" s="45" t="str">
        <f t="shared" si="2"/>
        <v/>
      </c>
      <c r="G116" s="45" t="str">
        <f t="shared" si="3"/>
        <v/>
      </c>
    </row>
    <row r="117" spans="1:7">
      <c r="A117" s="98" t="s">
        <v>278</v>
      </c>
      <c r="B117" s="101" t="s">
        <v>279</v>
      </c>
      <c r="C117" s="45"/>
      <c r="D117" s="45"/>
      <c r="E117" s="45"/>
      <c r="F117" s="45" t="str">
        <f t="shared" si="2"/>
        <v/>
      </c>
      <c r="G117" s="45" t="str">
        <f t="shared" si="3"/>
        <v/>
      </c>
    </row>
    <row r="118" spans="1:7">
      <c r="A118" s="98" t="s">
        <v>280</v>
      </c>
      <c r="B118" s="100" t="s">
        <v>281</v>
      </c>
      <c r="C118" s="45"/>
      <c r="D118" s="45"/>
      <c r="E118" s="45"/>
      <c r="F118" s="45" t="str">
        <f t="shared" si="2"/>
        <v/>
      </c>
      <c r="G118" s="45" t="str">
        <f t="shared" si="3"/>
        <v/>
      </c>
    </row>
    <row r="119" spans="1:7">
      <c r="A119" s="98" t="s">
        <v>282</v>
      </c>
      <c r="B119" s="100" t="s">
        <v>283</v>
      </c>
      <c r="C119" s="45"/>
      <c r="D119" s="45"/>
      <c r="E119" s="45"/>
      <c r="F119" s="45" t="str">
        <f t="shared" si="2"/>
        <v/>
      </c>
      <c r="G119" s="45" t="str">
        <f t="shared" si="3"/>
        <v/>
      </c>
    </row>
    <row r="120" spans="1:7">
      <c r="A120" s="98" t="s">
        <v>284</v>
      </c>
      <c r="B120" s="100" t="s">
        <v>121</v>
      </c>
      <c r="C120" s="45"/>
      <c r="D120" s="45"/>
      <c r="E120" s="45"/>
      <c r="F120" s="45" t="str">
        <f t="shared" si="2"/>
        <v/>
      </c>
      <c r="G120" s="45" t="str">
        <f t="shared" si="3"/>
        <v/>
      </c>
    </row>
    <row r="121" spans="1:7">
      <c r="A121" s="98" t="s">
        <v>285</v>
      </c>
      <c r="B121" s="101" t="s">
        <v>286</v>
      </c>
      <c r="C121" s="45"/>
      <c r="D121" s="45"/>
      <c r="E121" s="45"/>
      <c r="F121" s="45" t="str">
        <f t="shared" si="2"/>
        <v/>
      </c>
      <c r="G121" s="45" t="str">
        <f t="shared" si="3"/>
        <v/>
      </c>
    </row>
    <row r="122" spans="1:7">
      <c r="A122" s="98" t="s">
        <v>287</v>
      </c>
      <c r="B122" s="101" t="s">
        <v>288</v>
      </c>
      <c r="C122" s="45">
        <f>SUM(C123:C133)</f>
        <v>0</v>
      </c>
      <c r="D122" s="45">
        <f>SUM(D123:D133)</f>
        <v>0</v>
      </c>
      <c r="E122" s="45">
        <f>SUM(E123:E133)</f>
        <v>0</v>
      </c>
      <c r="F122" s="45" t="str">
        <f t="shared" si="2"/>
        <v/>
      </c>
      <c r="G122" s="45" t="str">
        <f t="shared" si="3"/>
        <v/>
      </c>
    </row>
    <row r="123" spans="1:7">
      <c r="A123" s="98" t="s">
        <v>289</v>
      </c>
      <c r="B123" s="101" t="s">
        <v>103</v>
      </c>
      <c r="C123" s="45"/>
      <c r="D123" s="45"/>
      <c r="E123" s="45"/>
      <c r="F123" s="45" t="str">
        <f t="shared" si="2"/>
        <v/>
      </c>
      <c r="G123" s="45" t="str">
        <f t="shared" si="3"/>
        <v/>
      </c>
    </row>
    <row r="124" spans="1:7">
      <c r="A124" s="98" t="s">
        <v>290</v>
      </c>
      <c r="B124" s="99" t="s">
        <v>105</v>
      </c>
      <c r="C124" s="45"/>
      <c r="D124" s="45"/>
      <c r="E124" s="45"/>
      <c r="F124" s="45" t="str">
        <f t="shared" si="2"/>
        <v/>
      </c>
      <c r="G124" s="45" t="str">
        <f t="shared" si="3"/>
        <v/>
      </c>
    </row>
    <row r="125" spans="1:7">
      <c r="A125" s="98" t="s">
        <v>291</v>
      </c>
      <c r="B125" s="100" t="s">
        <v>107</v>
      </c>
      <c r="C125" s="45"/>
      <c r="D125" s="45"/>
      <c r="E125" s="45"/>
      <c r="F125" s="45" t="str">
        <f t="shared" si="2"/>
        <v/>
      </c>
      <c r="G125" s="45" t="str">
        <f t="shared" si="3"/>
        <v/>
      </c>
    </row>
    <row r="126" spans="1:7">
      <c r="A126" s="98" t="s">
        <v>292</v>
      </c>
      <c r="B126" s="100" t="s">
        <v>293</v>
      </c>
      <c r="C126" s="45"/>
      <c r="D126" s="45"/>
      <c r="E126" s="45"/>
      <c r="F126" s="45" t="str">
        <f t="shared" si="2"/>
        <v/>
      </c>
      <c r="G126" s="45" t="str">
        <f t="shared" si="3"/>
        <v/>
      </c>
    </row>
    <row r="127" spans="1:7">
      <c r="A127" s="98" t="s">
        <v>294</v>
      </c>
      <c r="B127" s="100" t="s">
        <v>295</v>
      </c>
      <c r="C127" s="45"/>
      <c r="D127" s="45"/>
      <c r="E127" s="45"/>
      <c r="F127" s="45" t="str">
        <f t="shared" si="2"/>
        <v/>
      </c>
      <c r="G127" s="45" t="str">
        <f t="shared" si="3"/>
        <v/>
      </c>
    </row>
    <row r="128" spans="1:7">
      <c r="A128" s="98" t="s">
        <v>296</v>
      </c>
      <c r="B128" s="101" t="s">
        <v>297</v>
      </c>
      <c r="C128" s="45"/>
      <c r="D128" s="45"/>
      <c r="E128" s="45"/>
      <c r="F128" s="45" t="str">
        <f t="shared" si="2"/>
        <v/>
      </c>
      <c r="G128" s="45" t="str">
        <f t="shared" si="3"/>
        <v/>
      </c>
    </row>
    <row r="129" spans="1:7">
      <c r="A129" s="98" t="s">
        <v>298</v>
      </c>
      <c r="B129" s="100" t="s">
        <v>299</v>
      </c>
      <c r="C129" s="45"/>
      <c r="D129" s="45"/>
      <c r="E129" s="45"/>
      <c r="F129" s="45" t="str">
        <f t="shared" si="2"/>
        <v/>
      </c>
      <c r="G129" s="45" t="str">
        <f t="shared" si="3"/>
        <v/>
      </c>
    </row>
    <row r="130" spans="1:7">
      <c r="A130" s="98" t="s">
        <v>300</v>
      </c>
      <c r="B130" s="100" t="s">
        <v>301</v>
      </c>
      <c r="C130" s="45"/>
      <c r="D130" s="45"/>
      <c r="E130" s="45"/>
      <c r="F130" s="45" t="str">
        <f t="shared" si="2"/>
        <v/>
      </c>
      <c r="G130" s="45" t="str">
        <f t="shared" si="3"/>
        <v/>
      </c>
    </row>
    <row r="131" spans="1:7">
      <c r="A131" s="98" t="s">
        <v>302</v>
      </c>
      <c r="B131" s="100" t="s">
        <v>303</v>
      </c>
      <c r="C131" s="45"/>
      <c r="D131" s="45"/>
      <c r="E131" s="45"/>
      <c r="F131" s="45" t="str">
        <f t="shared" si="2"/>
        <v/>
      </c>
      <c r="G131" s="45" t="str">
        <f t="shared" si="3"/>
        <v/>
      </c>
    </row>
    <row r="132" spans="1:7">
      <c r="A132" s="98" t="s">
        <v>304</v>
      </c>
      <c r="B132" s="100" t="s">
        <v>121</v>
      </c>
      <c r="C132" s="45"/>
      <c r="D132" s="45"/>
      <c r="E132" s="45"/>
      <c r="F132" s="45" t="str">
        <f t="shared" si="2"/>
        <v/>
      </c>
      <c r="G132" s="45" t="str">
        <f t="shared" si="3"/>
        <v/>
      </c>
    </row>
    <row r="133" spans="1:7">
      <c r="A133" s="98" t="s">
        <v>305</v>
      </c>
      <c r="B133" s="100" t="s">
        <v>306</v>
      </c>
      <c r="C133" s="45"/>
      <c r="D133" s="45"/>
      <c r="E133" s="45"/>
      <c r="F133" s="45" t="str">
        <f t="shared" si="2"/>
        <v/>
      </c>
      <c r="G133" s="45" t="str">
        <f t="shared" si="3"/>
        <v/>
      </c>
    </row>
    <row r="134" spans="1:7">
      <c r="A134" s="98" t="s">
        <v>307</v>
      </c>
      <c r="B134" s="100" t="s">
        <v>308</v>
      </c>
      <c r="C134" s="45">
        <f>SUM(C135:C140)</f>
        <v>52</v>
      </c>
      <c r="D134" s="45">
        <f>SUM(D135:D140)</f>
        <v>58</v>
      </c>
      <c r="E134" s="45">
        <f>SUM(E135:E140)</f>
        <v>0</v>
      </c>
      <c r="F134" s="45">
        <f t="shared" ref="F134:F197" si="4">IF(C134=0,"",ROUND(E134/C134*100,1))</f>
        <v>0</v>
      </c>
      <c r="G134" s="45">
        <f t="shared" ref="G134:G197" si="5">IF(D134=0,"",ROUND(E134/D134*100,1))</f>
        <v>0</v>
      </c>
    </row>
    <row r="135" spans="1:7">
      <c r="A135" s="98" t="s">
        <v>309</v>
      </c>
      <c r="B135" s="100" t="s">
        <v>103</v>
      </c>
      <c r="C135" s="45">
        <v>42</v>
      </c>
      <c r="D135" s="45">
        <v>36</v>
      </c>
      <c r="E135" s="45"/>
      <c r="F135" s="45">
        <f t="shared" si="4"/>
        <v>0</v>
      </c>
      <c r="G135" s="45">
        <f t="shared" si="5"/>
        <v>0</v>
      </c>
    </row>
    <row r="136" spans="1:7">
      <c r="A136" s="98" t="s">
        <v>310</v>
      </c>
      <c r="B136" s="100" t="s">
        <v>105</v>
      </c>
      <c r="C136" s="45">
        <v>8</v>
      </c>
      <c r="D136" s="45">
        <v>6</v>
      </c>
      <c r="E136" s="45"/>
      <c r="F136" s="45">
        <f t="shared" si="4"/>
        <v>0</v>
      </c>
      <c r="G136" s="45">
        <f t="shared" si="5"/>
        <v>0</v>
      </c>
    </row>
    <row r="137" spans="1:7">
      <c r="A137" s="98" t="s">
        <v>311</v>
      </c>
      <c r="B137" s="101" t="s">
        <v>107</v>
      </c>
      <c r="C137" s="45"/>
      <c r="D137" s="45"/>
      <c r="E137" s="45"/>
      <c r="F137" s="45" t="str">
        <f t="shared" si="4"/>
        <v/>
      </c>
      <c r="G137" s="45" t="str">
        <f t="shared" si="5"/>
        <v/>
      </c>
    </row>
    <row r="138" spans="1:7">
      <c r="A138" s="98" t="s">
        <v>312</v>
      </c>
      <c r="B138" s="101" t="s">
        <v>313</v>
      </c>
      <c r="C138" s="45"/>
      <c r="D138" s="45"/>
      <c r="E138" s="45"/>
      <c r="F138" s="45" t="str">
        <f t="shared" si="4"/>
        <v/>
      </c>
      <c r="G138" s="45" t="str">
        <f t="shared" si="5"/>
        <v/>
      </c>
    </row>
    <row r="139" spans="1:7">
      <c r="A139" s="98" t="s">
        <v>314</v>
      </c>
      <c r="B139" s="101" t="s">
        <v>121</v>
      </c>
      <c r="C139" s="45">
        <v>2</v>
      </c>
      <c r="D139" s="45"/>
      <c r="E139" s="45"/>
      <c r="F139" s="45">
        <f t="shared" si="4"/>
        <v>0</v>
      </c>
      <c r="G139" s="45" t="str">
        <f t="shared" si="5"/>
        <v/>
      </c>
    </row>
    <row r="140" spans="1:7">
      <c r="A140" s="98" t="s">
        <v>315</v>
      </c>
      <c r="B140" s="99" t="s">
        <v>316</v>
      </c>
      <c r="C140" s="45"/>
      <c r="D140" s="45">
        <v>16</v>
      </c>
      <c r="E140" s="45"/>
      <c r="F140" s="45" t="str">
        <f t="shared" si="4"/>
        <v/>
      </c>
      <c r="G140" s="45">
        <f t="shared" si="5"/>
        <v>0</v>
      </c>
    </row>
    <row r="141" spans="1:7">
      <c r="A141" s="98" t="s">
        <v>317</v>
      </c>
      <c r="B141" s="100" t="s">
        <v>318</v>
      </c>
      <c r="C141" s="45">
        <f>SUM(C142:C148)</f>
        <v>0</v>
      </c>
      <c r="D141" s="45">
        <f>SUM(D142:D148)</f>
        <v>0</v>
      </c>
      <c r="E141" s="45">
        <f>SUM(E142:E148)</f>
        <v>0</v>
      </c>
      <c r="F141" s="45" t="str">
        <f t="shared" si="4"/>
        <v/>
      </c>
      <c r="G141" s="45" t="str">
        <f t="shared" si="5"/>
        <v/>
      </c>
    </row>
    <row r="142" spans="1:7">
      <c r="A142" s="98" t="s">
        <v>319</v>
      </c>
      <c r="B142" s="100" t="s">
        <v>103</v>
      </c>
      <c r="C142" s="45"/>
      <c r="D142" s="45"/>
      <c r="E142" s="45"/>
      <c r="F142" s="45" t="str">
        <f t="shared" si="4"/>
        <v/>
      </c>
      <c r="G142" s="45" t="str">
        <f t="shared" si="5"/>
        <v/>
      </c>
    </row>
    <row r="143" spans="1:7">
      <c r="A143" s="98" t="s">
        <v>320</v>
      </c>
      <c r="B143" s="101" t="s">
        <v>105</v>
      </c>
      <c r="C143" s="45"/>
      <c r="D143" s="45"/>
      <c r="E143" s="45"/>
      <c r="F143" s="45" t="str">
        <f t="shared" si="4"/>
        <v/>
      </c>
      <c r="G143" s="45" t="str">
        <f t="shared" si="5"/>
        <v/>
      </c>
    </row>
    <row r="144" spans="1:7">
      <c r="A144" s="98" t="s">
        <v>321</v>
      </c>
      <c r="B144" s="101" t="s">
        <v>107</v>
      </c>
      <c r="C144" s="45"/>
      <c r="D144" s="45"/>
      <c r="E144" s="45"/>
      <c r="F144" s="45" t="str">
        <f t="shared" si="4"/>
        <v/>
      </c>
      <c r="G144" s="45" t="str">
        <f t="shared" si="5"/>
        <v/>
      </c>
    </row>
    <row r="145" spans="1:7">
      <c r="A145" s="98" t="s">
        <v>322</v>
      </c>
      <c r="B145" s="101" t="s">
        <v>323</v>
      </c>
      <c r="C145" s="45"/>
      <c r="D145" s="45"/>
      <c r="E145" s="45"/>
      <c r="F145" s="45" t="str">
        <f t="shared" si="4"/>
        <v/>
      </c>
      <c r="G145" s="45" t="str">
        <f t="shared" si="5"/>
        <v/>
      </c>
    </row>
    <row r="146" spans="1:7">
      <c r="A146" s="98" t="s">
        <v>324</v>
      </c>
      <c r="B146" s="99" t="s">
        <v>325</v>
      </c>
      <c r="C146" s="45"/>
      <c r="D146" s="45"/>
      <c r="E146" s="45"/>
      <c r="F146" s="45" t="str">
        <f t="shared" si="4"/>
        <v/>
      </c>
      <c r="G146" s="45" t="str">
        <f t="shared" si="5"/>
        <v/>
      </c>
    </row>
    <row r="147" spans="1:7">
      <c r="A147" s="98" t="s">
        <v>326</v>
      </c>
      <c r="B147" s="100" t="s">
        <v>121</v>
      </c>
      <c r="C147" s="45"/>
      <c r="D147" s="45"/>
      <c r="E147" s="45"/>
      <c r="F147" s="45" t="str">
        <f t="shared" si="4"/>
        <v/>
      </c>
      <c r="G147" s="45" t="str">
        <f t="shared" si="5"/>
        <v/>
      </c>
    </row>
    <row r="148" spans="1:7">
      <c r="A148" s="98" t="s">
        <v>327</v>
      </c>
      <c r="B148" s="100" t="s">
        <v>328</v>
      </c>
      <c r="C148" s="45"/>
      <c r="D148" s="45"/>
      <c r="E148" s="45"/>
      <c r="F148" s="45" t="str">
        <f t="shared" si="4"/>
        <v/>
      </c>
      <c r="G148" s="45" t="str">
        <f t="shared" si="5"/>
        <v/>
      </c>
    </row>
    <row r="149" spans="1:7">
      <c r="A149" s="98" t="s">
        <v>329</v>
      </c>
      <c r="B149" s="101" t="s">
        <v>330</v>
      </c>
      <c r="C149" s="45">
        <f>SUM(C150:C154)</f>
        <v>95</v>
      </c>
      <c r="D149" s="45">
        <f>SUM(D150:D154)</f>
        <v>84</v>
      </c>
      <c r="E149" s="45">
        <f>SUM(E150:E154)</f>
        <v>79</v>
      </c>
      <c r="F149" s="45">
        <f t="shared" si="4"/>
        <v>83</v>
      </c>
      <c r="G149" s="45">
        <f t="shared" si="5"/>
        <v>94</v>
      </c>
    </row>
    <row r="150" spans="1:7">
      <c r="A150" s="98" t="s">
        <v>331</v>
      </c>
      <c r="B150" s="101" t="s">
        <v>103</v>
      </c>
      <c r="C150" s="45">
        <v>86</v>
      </c>
      <c r="D150" s="45">
        <v>76</v>
      </c>
      <c r="E150" s="45">
        <v>79</v>
      </c>
      <c r="F150" s="45">
        <f t="shared" si="4"/>
        <v>92</v>
      </c>
      <c r="G150" s="45">
        <f t="shared" si="5"/>
        <v>104</v>
      </c>
    </row>
    <row r="151" spans="1:7">
      <c r="A151" s="98" t="s">
        <v>332</v>
      </c>
      <c r="B151" s="101" t="s">
        <v>105</v>
      </c>
      <c r="C151" s="45"/>
      <c r="D151" s="45"/>
      <c r="E151" s="45"/>
      <c r="F151" s="45" t="str">
        <f t="shared" si="4"/>
        <v/>
      </c>
      <c r="G151" s="45" t="str">
        <f t="shared" si="5"/>
        <v/>
      </c>
    </row>
    <row r="152" spans="1:7">
      <c r="A152" s="98" t="s">
        <v>333</v>
      </c>
      <c r="B152" s="100" t="s">
        <v>107</v>
      </c>
      <c r="C152" s="45"/>
      <c r="D152" s="45"/>
      <c r="E152" s="45"/>
      <c r="F152" s="45" t="str">
        <f t="shared" si="4"/>
        <v/>
      </c>
      <c r="G152" s="45" t="str">
        <f t="shared" si="5"/>
        <v/>
      </c>
    </row>
    <row r="153" spans="1:7">
      <c r="A153" s="98" t="s">
        <v>334</v>
      </c>
      <c r="B153" s="102" t="s">
        <v>335</v>
      </c>
      <c r="C153" s="45">
        <v>9</v>
      </c>
      <c r="D153" s="45">
        <v>8</v>
      </c>
      <c r="E153" s="45"/>
      <c r="F153" s="45">
        <f t="shared" si="4"/>
        <v>0</v>
      </c>
      <c r="G153" s="45">
        <f t="shared" si="5"/>
        <v>0</v>
      </c>
    </row>
    <row r="154" spans="1:7">
      <c r="A154" s="98" t="s">
        <v>336</v>
      </c>
      <c r="B154" s="100" t="s">
        <v>337</v>
      </c>
      <c r="C154" s="45"/>
      <c r="D154" s="45"/>
      <c r="E154" s="45"/>
      <c r="F154" s="45" t="str">
        <f t="shared" si="4"/>
        <v/>
      </c>
      <c r="G154" s="45" t="str">
        <f t="shared" si="5"/>
        <v/>
      </c>
    </row>
    <row r="155" spans="1:7">
      <c r="A155" s="98" t="s">
        <v>338</v>
      </c>
      <c r="B155" s="101" t="s">
        <v>339</v>
      </c>
      <c r="C155" s="45">
        <f>SUM(C156:C161)</f>
        <v>61</v>
      </c>
      <c r="D155" s="45">
        <f>SUM(D156:D161)</f>
        <v>63</v>
      </c>
      <c r="E155" s="45">
        <f>SUM(E156:E161)</f>
        <v>63</v>
      </c>
      <c r="F155" s="45">
        <f t="shared" si="4"/>
        <v>103</v>
      </c>
      <c r="G155" s="45">
        <f t="shared" si="5"/>
        <v>100</v>
      </c>
    </row>
    <row r="156" spans="1:7">
      <c r="A156" s="98" t="s">
        <v>340</v>
      </c>
      <c r="B156" s="101" t="s">
        <v>103</v>
      </c>
      <c r="C156" s="45">
        <v>58</v>
      </c>
      <c r="D156" s="45">
        <v>60</v>
      </c>
      <c r="E156" s="45">
        <v>63</v>
      </c>
      <c r="F156" s="45">
        <f t="shared" si="4"/>
        <v>109</v>
      </c>
      <c r="G156" s="45">
        <f t="shared" si="5"/>
        <v>105</v>
      </c>
    </row>
    <row r="157" spans="1:7">
      <c r="A157" s="98" t="s">
        <v>341</v>
      </c>
      <c r="B157" s="101" t="s">
        <v>105</v>
      </c>
      <c r="C157" s="45"/>
      <c r="D157" s="45"/>
      <c r="E157" s="45"/>
      <c r="F157" s="45" t="str">
        <f t="shared" si="4"/>
        <v/>
      </c>
      <c r="G157" s="45" t="str">
        <f t="shared" si="5"/>
        <v/>
      </c>
    </row>
    <row r="158" spans="1:7">
      <c r="A158" s="98" t="s">
        <v>342</v>
      </c>
      <c r="B158" s="99" t="s">
        <v>107</v>
      </c>
      <c r="C158" s="45"/>
      <c r="D158" s="45"/>
      <c r="E158" s="45"/>
      <c r="F158" s="45" t="str">
        <f t="shared" si="4"/>
        <v/>
      </c>
      <c r="G158" s="45" t="str">
        <f t="shared" si="5"/>
        <v/>
      </c>
    </row>
    <row r="159" spans="1:7">
      <c r="A159" s="98" t="s">
        <v>343</v>
      </c>
      <c r="B159" s="100" t="s">
        <v>134</v>
      </c>
      <c r="C159" s="45"/>
      <c r="D159" s="45"/>
      <c r="E159" s="45"/>
      <c r="F159" s="45" t="str">
        <f t="shared" si="4"/>
        <v/>
      </c>
      <c r="G159" s="45" t="str">
        <f t="shared" si="5"/>
        <v/>
      </c>
    </row>
    <row r="160" spans="1:7">
      <c r="A160" s="98" t="s">
        <v>344</v>
      </c>
      <c r="B160" s="100" t="s">
        <v>121</v>
      </c>
      <c r="C160" s="45"/>
      <c r="D160" s="45"/>
      <c r="E160" s="45"/>
      <c r="F160" s="45" t="str">
        <f t="shared" si="4"/>
        <v/>
      </c>
      <c r="G160" s="45" t="str">
        <f t="shared" si="5"/>
        <v/>
      </c>
    </row>
    <row r="161" spans="1:7">
      <c r="A161" s="98" t="s">
        <v>345</v>
      </c>
      <c r="B161" s="100" t="s">
        <v>346</v>
      </c>
      <c r="C161" s="45">
        <v>3</v>
      </c>
      <c r="D161" s="45">
        <v>3</v>
      </c>
      <c r="E161" s="45"/>
      <c r="F161" s="45">
        <f t="shared" si="4"/>
        <v>0</v>
      </c>
      <c r="G161" s="45">
        <f t="shared" si="5"/>
        <v>0</v>
      </c>
    </row>
    <row r="162" spans="1:7">
      <c r="A162" s="98" t="s">
        <v>347</v>
      </c>
      <c r="B162" s="101" t="s">
        <v>348</v>
      </c>
      <c r="C162" s="45">
        <f>SUM(C163:C168)</f>
        <v>185</v>
      </c>
      <c r="D162" s="45">
        <f>SUM(D163:D168)</f>
        <v>160</v>
      </c>
      <c r="E162" s="45">
        <f>SUM(E163:E168)</f>
        <v>199</v>
      </c>
      <c r="F162" s="45">
        <f t="shared" si="4"/>
        <v>108</v>
      </c>
      <c r="G162" s="45">
        <f t="shared" si="5"/>
        <v>124</v>
      </c>
    </row>
    <row r="163" spans="1:7">
      <c r="A163" s="98" t="s">
        <v>349</v>
      </c>
      <c r="B163" s="101" t="s">
        <v>103</v>
      </c>
      <c r="C163" s="45">
        <v>154</v>
      </c>
      <c r="D163" s="45">
        <v>144</v>
      </c>
      <c r="E163" s="45">
        <v>173</v>
      </c>
      <c r="F163" s="45">
        <f t="shared" si="4"/>
        <v>112</v>
      </c>
      <c r="G163" s="45">
        <f t="shared" si="5"/>
        <v>120</v>
      </c>
    </row>
    <row r="164" spans="1:7">
      <c r="A164" s="98" t="s">
        <v>350</v>
      </c>
      <c r="B164" s="101" t="s">
        <v>105</v>
      </c>
      <c r="C164" s="45">
        <v>31</v>
      </c>
      <c r="D164" s="45">
        <v>16</v>
      </c>
      <c r="E164" s="45"/>
      <c r="F164" s="45">
        <f t="shared" si="4"/>
        <v>0</v>
      </c>
      <c r="G164" s="45">
        <f t="shared" si="5"/>
        <v>0</v>
      </c>
    </row>
    <row r="165" spans="1:7">
      <c r="A165" s="98" t="s">
        <v>351</v>
      </c>
      <c r="B165" s="100" t="s">
        <v>107</v>
      </c>
      <c r="C165" s="45"/>
      <c r="D165" s="45"/>
      <c r="E165" s="45"/>
      <c r="F165" s="45" t="str">
        <f t="shared" si="4"/>
        <v/>
      </c>
      <c r="G165" s="45" t="str">
        <f t="shared" si="5"/>
        <v/>
      </c>
    </row>
    <row r="166" spans="1:7">
      <c r="A166" s="98" t="s">
        <v>352</v>
      </c>
      <c r="B166" s="100" t="s">
        <v>353</v>
      </c>
      <c r="C166" s="45"/>
      <c r="D166" s="45"/>
      <c r="E166" s="45">
        <v>26</v>
      </c>
      <c r="F166" s="45" t="str">
        <f t="shared" si="4"/>
        <v/>
      </c>
      <c r="G166" s="45" t="str">
        <f t="shared" si="5"/>
        <v/>
      </c>
    </row>
    <row r="167" spans="1:7">
      <c r="A167" s="98" t="s">
        <v>354</v>
      </c>
      <c r="B167" s="101" t="s">
        <v>121</v>
      </c>
      <c r="C167" s="45"/>
      <c r="D167" s="45"/>
      <c r="E167" s="45"/>
      <c r="F167" s="45" t="str">
        <f t="shared" si="4"/>
        <v/>
      </c>
      <c r="G167" s="45" t="str">
        <f t="shared" si="5"/>
        <v/>
      </c>
    </row>
    <row r="168" spans="1:7">
      <c r="A168" s="98" t="s">
        <v>355</v>
      </c>
      <c r="B168" s="101" t="s">
        <v>356</v>
      </c>
      <c r="C168" s="45"/>
      <c r="D168" s="45"/>
      <c r="E168" s="45"/>
      <c r="F168" s="45" t="str">
        <f t="shared" si="4"/>
        <v/>
      </c>
      <c r="G168" s="45" t="str">
        <f t="shared" si="5"/>
        <v/>
      </c>
    </row>
    <row r="169" spans="1:7">
      <c r="A169" s="98" t="s">
        <v>357</v>
      </c>
      <c r="B169" s="101" t="s">
        <v>358</v>
      </c>
      <c r="C169" s="45">
        <f>SUM(C170:C175)</f>
        <v>1967</v>
      </c>
      <c r="D169" s="45">
        <f>SUM(D170:D175)</f>
        <v>1867</v>
      </c>
      <c r="E169" s="45">
        <f>SUM(E170:E175)</f>
        <v>1994</v>
      </c>
      <c r="F169" s="45">
        <f t="shared" si="4"/>
        <v>101</v>
      </c>
      <c r="G169" s="45">
        <f t="shared" si="5"/>
        <v>107</v>
      </c>
    </row>
    <row r="170" spans="1:7">
      <c r="A170" s="98" t="s">
        <v>359</v>
      </c>
      <c r="B170" s="101" t="s">
        <v>103</v>
      </c>
      <c r="C170" s="45">
        <v>1935</v>
      </c>
      <c r="D170" s="45">
        <v>1867</v>
      </c>
      <c r="E170" s="45">
        <v>1994</v>
      </c>
      <c r="F170" s="45">
        <f t="shared" si="4"/>
        <v>103</v>
      </c>
      <c r="G170" s="45">
        <f t="shared" si="5"/>
        <v>107</v>
      </c>
    </row>
    <row r="171" spans="1:7">
      <c r="A171" s="98" t="s">
        <v>360</v>
      </c>
      <c r="B171" s="100" t="s">
        <v>105</v>
      </c>
      <c r="C171" s="45">
        <v>3</v>
      </c>
      <c r="D171" s="45"/>
      <c r="E171" s="45"/>
      <c r="F171" s="45">
        <f t="shared" si="4"/>
        <v>0</v>
      </c>
      <c r="G171" s="45" t="str">
        <f t="shared" si="5"/>
        <v/>
      </c>
    </row>
    <row r="172" spans="1:7">
      <c r="A172" s="98" t="s">
        <v>361</v>
      </c>
      <c r="B172" s="100" t="s">
        <v>107</v>
      </c>
      <c r="C172" s="45"/>
      <c r="D172" s="45"/>
      <c r="E172" s="45"/>
      <c r="F172" s="45" t="str">
        <f t="shared" si="4"/>
        <v/>
      </c>
      <c r="G172" s="45" t="str">
        <f t="shared" si="5"/>
        <v/>
      </c>
    </row>
    <row r="173" spans="1:7">
      <c r="A173" s="98" t="s">
        <v>362</v>
      </c>
      <c r="B173" s="100" t="s">
        <v>363</v>
      </c>
      <c r="C173" s="45">
        <v>2</v>
      </c>
      <c r="D173" s="45"/>
      <c r="E173" s="45"/>
      <c r="F173" s="45">
        <f t="shared" si="4"/>
        <v>0</v>
      </c>
      <c r="G173" s="45" t="str">
        <f t="shared" si="5"/>
        <v/>
      </c>
    </row>
    <row r="174" spans="1:7">
      <c r="A174" s="98" t="s">
        <v>364</v>
      </c>
      <c r="B174" s="101" t="s">
        <v>121</v>
      </c>
      <c r="C174" s="45"/>
      <c r="D174" s="45"/>
      <c r="E174" s="45"/>
      <c r="F174" s="45" t="str">
        <f t="shared" si="4"/>
        <v/>
      </c>
      <c r="G174" s="45" t="str">
        <f t="shared" si="5"/>
        <v/>
      </c>
    </row>
    <row r="175" spans="1:7">
      <c r="A175" s="98" t="s">
        <v>365</v>
      </c>
      <c r="B175" s="101" t="s">
        <v>366</v>
      </c>
      <c r="C175" s="45">
        <v>27</v>
      </c>
      <c r="D175" s="45"/>
      <c r="E175" s="45"/>
      <c r="F175" s="45">
        <f t="shared" si="4"/>
        <v>0</v>
      </c>
      <c r="G175" s="45" t="str">
        <f t="shared" si="5"/>
        <v/>
      </c>
    </row>
    <row r="176" spans="1:7">
      <c r="A176" s="98" t="s">
        <v>367</v>
      </c>
      <c r="B176" s="101" t="s">
        <v>368</v>
      </c>
      <c r="C176" s="45">
        <f>SUM(C177:C182)</f>
        <v>788</v>
      </c>
      <c r="D176" s="45">
        <f>SUM(D177:D182)</f>
        <v>472</v>
      </c>
      <c r="E176" s="45">
        <f>SUM(E177:E182)</f>
        <v>1063</v>
      </c>
      <c r="F176" s="45">
        <f t="shared" si="4"/>
        <v>135</v>
      </c>
      <c r="G176" s="45">
        <f t="shared" si="5"/>
        <v>225</v>
      </c>
    </row>
    <row r="177" spans="1:7">
      <c r="A177" s="98" t="s">
        <v>369</v>
      </c>
      <c r="B177" s="100" t="s">
        <v>103</v>
      </c>
      <c r="C177" s="45">
        <v>690</v>
      </c>
      <c r="D177" s="45">
        <v>400</v>
      </c>
      <c r="E177" s="45">
        <v>1063</v>
      </c>
      <c r="F177" s="45">
        <f t="shared" si="4"/>
        <v>154</v>
      </c>
      <c r="G177" s="45">
        <f t="shared" si="5"/>
        <v>266</v>
      </c>
    </row>
    <row r="178" spans="1:7">
      <c r="A178" s="98" t="s">
        <v>370</v>
      </c>
      <c r="B178" s="100" t="s">
        <v>105</v>
      </c>
      <c r="C178" s="45">
        <v>60</v>
      </c>
      <c r="D178" s="45">
        <v>60</v>
      </c>
      <c r="E178" s="45"/>
      <c r="F178" s="45">
        <f t="shared" si="4"/>
        <v>0</v>
      </c>
      <c r="G178" s="45">
        <f t="shared" si="5"/>
        <v>0</v>
      </c>
    </row>
    <row r="179" spans="1:7">
      <c r="A179" s="98" t="s">
        <v>371</v>
      </c>
      <c r="B179" s="100" t="s">
        <v>107</v>
      </c>
      <c r="C179" s="45">
        <v>19</v>
      </c>
      <c r="D179" s="45"/>
      <c r="E179" s="45"/>
      <c r="F179" s="45">
        <f t="shared" si="4"/>
        <v>0</v>
      </c>
      <c r="G179" s="45" t="str">
        <f t="shared" si="5"/>
        <v/>
      </c>
    </row>
    <row r="180" spans="1:7">
      <c r="A180" s="98" t="s">
        <v>372</v>
      </c>
      <c r="B180" s="100" t="s">
        <v>373</v>
      </c>
      <c r="C180" s="45">
        <v>14</v>
      </c>
      <c r="D180" s="45">
        <v>10</v>
      </c>
      <c r="E180" s="45"/>
      <c r="F180" s="45">
        <f t="shared" si="4"/>
        <v>0</v>
      </c>
      <c r="G180" s="45">
        <f t="shared" si="5"/>
        <v>0</v>
      </c>
    </row>
    <row r="181" spans="1:7">
      <c r="A181" s="98" t="s">
        <v>374</v>
      </c>
      <c r="B181" s="100" t="s">
        <v>121</v>
      </c>
      <c r="C181" s="45"/>
      <c r="D181" s="45"/>
      <c r="E181" s="45"/>
      <c r="F181" s="45" t="str">
        <f t="shared" si="4"/>
        <v/>
      </c>
      <c r="G181" s="45" t="str">
        <f t="shared" si="5"/>
        <v/>
      </c>
    </row>
    <row r="182" spans="1:7">
      <c r="A182" s="98" t="s">
        <v>375</v>
      </c>
      <c r="B182" s="101" t="s">
        <v>376</v>
      </c>
      <c r="C182" s="45">
        <v>5</v>
      </c>
      <c r="D182" s="45">
        <v>2</v>
      </c>
      <c r="E182" s="45"/>
      <c r="F182" s="45">
        <f t="shared" si="4"/>
        <v>0</v>
      </c>
      <c r="G182" s="45">
        <f t="shared" si="5"/>
        <v>0</v>
      </c>
    </row>
    <row r="183" spans="1:7">
      <c r="A183" s="98" t="s">
        <v>377</v>
      </c>
      <c r="B183" s="101" t="s">
        <v>378</v>
      </c>
      <c r="C183" s="45">
        <f>SUM(C184:C189)</f>
        <v>316</v>
      </c>
      <c r="D183" s="45">
        <f>SUM(D184:D189)</f>
        <v>291</v>
      </c>
      <c r="E183" s="45">
        <f>SUM(E184:E189)</f>
        <v>282</v>
      </c>
      <c r="F183" s="45">
        <f t="shared" si="4"/>
        <v>89</v>
      </c>
      <c r="G183" s="45">
        <f t="shared" si="5"/>
        <v>97</v>
      </c>
    </row>
    <row r="184" spans="1:7">
      <c r="A184" s="98" t="s">
        <v>379</v>
      </c>
      <c r="B184" s="99" t="s">
        <v>103</v>
      </c>
      <c r="C184" s="45">
        <v>316</v>
      </c>
      <c r="D184" s="45">
        <v>291</v>
      </c>
      <c r="E184" s="45">
        <v>282</v>
      </c>
      <c r="F184" s="45">
        <f t="shared" si="4"/>
        <v>89</v>
      </c>
      <c r="G184" s="45">
        <f t="shared" si="5"/>
        <v>97</v>
      </c>
    </row>
    <row r="185" spans="1:7">
      <c r="A185" s="98" t="s">
        <v>380</v>
      </c>
      <c r="B185" s="100" t="s">
        <v>105</v>
      </c>
      <c r="C185" s="45"/>
      <c r="D185" s="45"/>
      <c r="E185" s="45"/>
      <c r="F185" s="45" t="str">
        <f t="shared" si="4"/>
        <v/>
      </c>
      <c r="G185" s="45" t="str">
        <f t="shared" si="5"/>
        <v/>
      </c>
    </row>
    <row r="186" spans="1:7">
      <c r="A186" s="98" t="s">
        <v>381</v>
      </c>
      <c r="B186" s="100" t="s">
        <v>107</v>
      </c>
      <c r="C186" s="45"/>
      <c r="D186" s="45"/>
      <c r="E186" s="45"/>
      <c r="F186" s="45" t="str">
        <f t="shared" si="4"/>
        <v/>
      </c>
      <c r="G186" s="45" t="str">
        <f t="shared" si="5"/>
        <v/>
      </c>
    </row>
    <row r="187" spans="1:7">
      <c r="A187" s="98" t="s">
        <v>382</v>
      </c>
      <c r="B187" s="100" t="s">
        <v>383</v>
      </c>
      <c r="C187" s="45"/>
      <c r="D187" s="45"/>
      <c r="E187" s="45"/>
      <c r="F187" s="45" t="str">
        <f t="shared" si="4"/>
        <v/>
      </c>
      <c r="G187" s="45" t="str">
        <f t="shared" si="5"/>
        <v/>
      </c>
    </row>
    <row r="188" spans="1:7">
      <c r="A188" s="98" t="s">
        <v>384</v>
      </c>
      <c r="B188" s="100" t="s">
        <v>121</v>
      </c>
      <c r="C188" s="45"/>
      <c r="D188" s="45"/>
      <c r="E188" s="45"/>
      <c r="F188" s="45" t="str">
        <f t="shared" si="4"/>
        <v/>
      </c>
      <c r="G188" s="45" t="str">
        <f t="shared" si="5"/>
        <v/>
      </c>
    </row>
    <row r="189" spans="1:7">
      <c r="A189" s="98" t="s">
        <v>385</v>
      </c>
      <c r="B189" s="101" t="s">
        <v>386</v>
      </c>
      <c r="C189" s="45"/>
      <c r="D189" s="45"/>
      <c r="E189" s="45"/>
      <c r="F189" s="45" t="str">
        <f t="shared" si="4"/>
        <v/>
      </c>
      <c r="G189" s="45" t="str">
        <f t="shared" si="5"/>
        <v/>
      </c>
    </row>
    <row r="190" spans="1:7">
      <c r="A190" s="98" t="s">
        <v>387</v>
      </c>
      <c r="B190" s="101" t="s">
        <v>388</v>
      </c>
      <c r="C190" s="45">
        <f>SUM(C191:C197)</f>
        <v>234</v>
      </c>
      <c r="D190" s="45">
        <f>SUM(D191:D197)</f>
        <v>215</v>
      </c>
      <c r="E190" s="45">
        <f>SUM(E191:E197)</f>
        <v>197</v>
      </c>
      <c r="F190" s="45">
        <f t="shared" si="4"/>
        <v>84</v>
      </c>
      <c r="G190" s="45">
        <f t="shared" si="5"/>
        <v>92</v>
      </c>
    </row>
    <row r="191" spans="1:7">
      <c r="A191" s="98" t="s">
        <v>389</v>
      </c>
      <c r="B191" s="101" t="s">
        <v>103</v>
      </c>
      <c r="C191" s="45">
        <v>199</v>
      </c>
      <c r="D191" s="45">
        <v>195</v>
      </c>
      <c r="E191" s="45">
        <v>191</v>
      </c>
      <c r="F191" s="45">
        <f t="shared" si="4"/>
        <v>96</v>
      </c>
      <c r="G191" s="45">
        <f t="shared" si="5"/>
        <v>98</v>
      </c>
    </row>
    <row r="192" spans="1:7">
      <c r="A192" s="98" t="s">
        <v>390</v>
      </c>
      <c r="B192" s="100" t="s">
        <v>105</v>
      </c>
      <c r="C192" s="45"/>
      <c r="D192" s="45"/>
      <c r="E192" s="45"/>
      <c r="F192" s="45" t="str">
        <f t="shared" si="4"/>
        <v/>
      </c>
      <c r="G192" s="45" t="str">
        <f t="shared" si="5"/>
        <v/>
      </c>
    </row>
    <row r="193" spans="1:7">
      <c r="A193" s="98" t="s">
        <v>391</v>
      </c>
      <c r="B193" s="100" t="s">
        <v>107</v>
      </c>
      <c r="C193" s="45"/>
      <c r="D193" s="45"/>
      <c r="E193" s="45"/>
      <c r="F193" s="45" t="str">
        <f t="shared" si="4"/>
        <v/>
      </c>
      <c r="G193" s="45" t="str">
        <f t="shared" si="5"/>
        <v/>
      </c>
    </row>
    <row r="194" spans="1:7">
      <c r="A194" s="98" t="s">
        <v>392</v>
      </c>
      <c r="B194" s="100" t="s">
        <v>393</v>
      </c>
      <c r="C194" s="45">
        <v>30</v>
      </c>
      <c r="D194" s="45">
        <v>20</v>
      </c>
      <c r="E194" s="45">
        <v>6</v>
      </c>
      <c r="F194" s="45">
        <f t="shared" si="4"/>
        <v>20</v>
      </c>
      <c r="G194" s="45">
        <f t="shared" si="5"/>
        <v>30</v>
      </c>
    </row>
    <row r="195" spans="1:7">
      <c r="A195" s="98" t="s">
        <v>394</v>
      </c>
      <c r="B195" s="100" t="s">
        <v>395</v>
      </c>
      <c r="C195" s="45"/>
      <c r="D195" s="45"/>
      <c r="E195" s="45"/>
      <c r="F195" s="45" t="str">
        <f t="shared" si="4"/>
        <v/>
      </c>
      <c r="G195" s="45" t="str">
        <f t="shared" si="5"/>
        <v/>
      </c>
    </row>
    <row r="196" spans="1:7">
      <c r="A196" s="98" t="s">
        <v>396</v>
      </c>
      <c r="B196" s="100" t="s">
        <v>121</v>
      </c>
      <c r="C196" s="45">
        <v>5</v>
      </c>
      <c r="D196" s="45"/>
      <c r="E196" s="45"/>
      <c r="F196" s="45">
        <f t="shared" si="4"/>
        <v>0</v>
      </c>
      <c r="G196" s="45" t="str">
        <f t="shared" si="5"/>
        <v/>
      </c>
    </row>
    <row r="197" spans="1:7">
      <c r="A197" s="98" t="s">
        <v>397</v>
      </c>
      <c r="B197" s="101" t="s">
        <v>398</v>
      </c>
      <c r="C197" s="45"/>
      <c r="D197" s="45"/>
      <c r="E197" s="45"/>
      <c r="F197" s="45" t="str">
        <f t="shared" si="4"/>
        <v/>
      </c>
      <c r="G197" s="45" t="str">
        <f t="shared" si="5"/>
        <v/>
      </c>
    </row>
    <row r="198" spans="1:7">
      <c r="A198" s="98" t="s">
        <v>399</v>
      </c>
      <c r="B198" s="101" t="s">
        <v>400</v>
      </c>
      <c r="C198" s="45">
        <f>SUM(C199:C203)</f>
        <v>0</v>
      </c>
      <c r="D198" s="45">
        <f>SUM(D199:D203)</f>
        <v>0</v>
      </c>
      <c r="E198" s="45">
        <f>SUM(E199:E203)</f>
        <v>0</v>
      </c>
      <c r="F198" s="45" t="str">
        <f t="shared" ref="F198:F261" si="6">IF(C198=0,"",ROUND(E198/C198*100,1))</f>
        <v/>
      </c>
      <c r="G198" s="45" t="str">
        <f t="shared" ref="G198:G261" si="7">IF(D198=0,"",ROUND(E198/D198*100,1))</f>
        <v/>
      </c>
    </row>
    <row r="199" spans="1:7">
      <c r="A199" s="98" t="s">
        <v>401</v>
      </c>
      <c r="B199" s="101" t="s">
        <v>103</v>
      </c>
      <c r="C199" s="45"/>
      <c r="D199" s="45"/>
      <c r="E199" s="45"/>
      <c r="F199" s="45" t="str">
        <f t="shared" si="6"/>
        <v/>
      </c>
      <c r="G199" s="45" t="str">
        <f t="shared" si="7"/>
        <v/>
      </c>
    </row>
    <row r="200" spans="1:7">
      <c r="A200" s="98" t="s">
        <v>402</v>
      </c>
      <c r="B200" s="99" t="s">
        <v>105</v>
      </c>
      <c r="C200" s="45"/>
      <c r="D200" s="45"/>
      <c r="E200" s="45"/>
      <c r="F200" s="45" t="str">
        <f t="shared" si="6"/>
        <v/>
      </c>
      <c r="G200" s="45" t="str">
        <f t="shared" si="7"/>
        <v/>
      </c>
    </row>
    <row r="201" spans="1:7">
      <c r="A201" s="98" t="s">
        <v>403</v>
      </c>
      <c r="B201" s="100" t="s">
        <v>107</v>
      </c>
      <c r="C201" s="45"/>
      <c r="D201" s="45"/>
      <c r="E201" s="45"/>
      <c r="F201" s="45" t="str">
        <f t="shared" si="6"/>
        <v/>
      </c>
      <c r="G201" s="45" t="str">
        <f t="shared" si="7"/>
        <v/>
      </c>
    </row>
    <row r="202" spans="1:7">
      <c r="A202" s="98" t="s">
        <v>404</v>
      </c>
      <c r="B202" s="100" t="s">
        <v>121</v>
      </c>
      <c r="C202" s="45"/>
      <c r="D202" s="45"/>
      <c r="E202" s="45"/>
      <c r="F202" s="45" t="str">
        <f t="shared" si="6"/>
        <v/>
      </c>
      <c r="G202" s="45" t="str">
        <f t="shared" si="7"/>
        <v/>
      </c>
    </row>
    <row r="203" spans="1:7">
      <c r="A203" s="98" t="s">
        <v>405</v>
      </c>
      <c r="B203" s="100" t="s">
        <v>406</v>
      </c>
      <c r="C203" s="45"/>
      <c r="D203" s="45"/>
      <c r="E203" s="45"/>
      <c r="F203" s="45" t="str">
        <f t="shared" si="6"/>
        <v/>
      </c>
      <c r="G203" s="45" t="str">
        <f t="shared" si="7"/>
        <v/>
      </c>
    </row>
    <row r="204" spans="1:7">
      <c r="A204" s="98" t="s">
        <v>407</v>
      </c>
      <c r="B204" s="101" t="s">
        <v>408</v>
      </c>
      <c r="C204" s="105">
        <f>SUM(C205:C209)</f>
        <v>115</v>
      </c>
      <c r="D204" s="105">
        <f>SUM(D205:D209)</f>
        <v>150</v>
      </c>
      <c r="E204" s="105">
        <f>SUM(E205:E209)</f>
        <v>142</v>
      </c>
      <c r="F204" s="45">
        <f t="shared" si="6"/>
        <v>124</v>
      </c>
      <c r="G204" s="45">
        <f t="shared" si="7"/>
        <v>95</v>
      </c>
    </row>
    <row r="205" spans="1:7">
      <c r="A205" s="98" t="s">
        <v>409</v>
      </c>
      <c r="B205" s="101" t="s">
        <v>103</v>
      </c>
      <c r="C205" s="45"/>
      <c r="D205" s="45"/>
      <c r="E205" s="45"/>
      <c r="F205" s="45" t="str">
        <f t="shared" si="6"/>
        <v/>
      </c>
      <c r="G205" s="45" t="str">
        <f t="shared" si="7"/>
        <v/>
      </c>
    </row>
    <row r="206" spans="1:7">
      <c r="A206" s="98" t="s">
        <v>410</v>
      </c>
      <c r="B206" s="101" t="s">
        <v>105</v>
      </c>
      <c r="C206" s="45"/>
      <c r="D206" s="45"/>
      <c r="E206" s="45"/>
      <c r="F206" s="45" t="str">
        <f t="shared" si="6"/>
        <v/>
      </c>
      <c r="G206" s="45" t="str">
        <f t="shared" si="7"/>
        <v/>
      </c>
    </row>
    <row r="207" spans="1:7">
      <c r="A207" s="98" t="s">
        <v>411</v>
      </c>
      <c r="B207" s="100" t="s">
        <v>107</v>
      </c>
      <c r="C207" s="45"/>
      <c r="D207" s="45"/>
      <c r="E207" s="45"/>
      <c r="F207" s="45" t="str">
        <f t="shared" si="6"/>
        <v/>
      </c>
      <c r="G207" s="45" t="str">
        <f t="shared" si="7"/>
        <v/>
      </c>
    </row>
    <row r="208" spans="1:7">
      <c r="A208" s="98" t="s">
        <v>412</v>
      </c>
      <c r="B208" s="100" t="s">
        <v>121</v>
      </c>
      <c r="C208" s="45"/>
      <c r="D208" s="45"/>
      <c r="E208" s="45"/>
      <c r="F208" s="45" t="str">
        <f t="shared" si="6"/>
        <v/>
      </c>
      <c r="G208" s="45" t="str">
        <f t="shared" si="7"/>
        <v/>
      </c>
    </row>
    <row r="209" spans="1:7">
      <c r="A209" s="98" t="s">
        <v>413</v>
      </c>
      <c r="B209" s="100" t="s">
        <v>414</v>
      </c>
      <c r="C209" s="45">
        <v>115</v>
      </c>
      <c r="D209" s="45">
        <v>150</v>
      </c>
      <c r="E209" s="45">
        <v>142</v>
      </c>
      <c r="F209" s="45">
        <f t="shared" si="6"/>
        <v>124</v>
      </c>
      <c r="G209" s="45">
        <f t="shared" si="7"/>
        <v>95</v>
      </c>
    </row>
    <row r="210" spans="1:7">
      <c r="A210" s="98" t="s">
        <v>415</v>
      </c>
      <c r="B210" s="100" t="s">
        <v>416</v>
      </c>
      <c r="C210" s="105">
        <f>SUM(C211:C216)</f>
        <v>0</v>
      </c>
      <c r="D210" s="105">
        <f>SUM(D211:D216)</f>
        <v>0</v>
      </c>
      <c r="E210" s="105">
        <f>SUM(E211:E216)</f>
        <v>0</v>
      </c>
      <c r="F210" s="45" t="str">
        <f t="shared" si="6"/>
        <v/>
      </c>
      <c r="G210" s="45" t="str">
        <f t="shared" si="7"/>
        <v/>
      </c>
    </row>
    <row r="211" spans="1:7">
      <c r="A211" s="98" t="s">
        <v>417</v>
      </c>
      <c r="B211" s="100" t="s">
        <v>103</v>
      </c>
      <c r="C211" s="45"/>
      <c r="D211" s="45"/>
      <c r="E211" s="45"/>
      <c r="F211" s="45" t="str">
        <f t="shared" si="6"/>
        <v/>
      </c>
      <c r="G211" s="45" t="str">
        <f t="shared" si="7"/>
        <v/>
      </c>
    </row>
    <row r="212" spans="1:7">
      <c r="A212" s="98" t="s">
        <v>418</v>
      </c>
      <c r="B212" s="100" t="s">
        <v>105</v>
      </c>
      <c r="C212" s="45"/>
      <c r="D212" s="45"/>
      <c r="E212" s="45"/>
      <c r="F212" s="45" t="str">
        <f t="shared" si="6"/>
        <v/>
      </c>
      <c r="G212" s="45" t="str">
        <f t="shared" si="7"/>
        <v/>
      </c>
    </row>
    <row r="213" spans="1:7">
      <c r="A213" s="98" t="s">
        <v>419</v>
      </c>
      <c r="B213" s="100" t="s">
        <v>107</v>
      </c>
      <c r="C213" s="45"/>
      <c r="D213" s="45"/>
      <c r="E213" s="45"/>
      <c r="F213" s="45" t="str">
        <f t="shared" si="6"/>
        <v/>
      </c>
      <c r="G213" s="45" t="str">
        <f t="shared" si="7"/>
        <v/>
      </c>
    </row>
    <row r="214" spans="1:7">
      <c r="A214" s="98" t="s">
        <v>420</v>
      </c>
      <c r="B214" s="100" t="s">
        <v>421</v>
      </c>
      <c r="C214" s="45"/>
      <c r="D214" s="45"/>
      <c r="E214" s="45"/>
      <c r="F214" s="45" t="str">
        <f t="shared" si="6"/>
        <v/>
      </c>
      <c r="G214" s="45" t="str">
        <f t="shared" si="7"/>
        <v/>
      </c>
    </row>
    <row r="215" spans="1:7">
      <c r="A215" s="98" t="s">
        <v>422</v>
      </c>
      <c r="B215" s="100" t="s">
        <v>121</v>
      </c>
      <c r="C215" s="45"/>
      <c r="D215" s="45"/>
      <c r="E215" s="45"/>
      <c r="F215" s="45" t="str">
        <f t="shared" si="6"/>
        <v/>
      </c>
      <c r="G215" s="45" t="str">
        <f t="shared" si="7"/>
        <v/>
      </c>
    </row>
    <row r="216" spans="1:7">
      <c r="A216" s="98" t="s">
        <v>423</v>
      </c>
      <c r="B216" s="100" t="s">
        <v>424</v>
      </c>
      <c r="C216" s="45"/>
      <c r="D216" s="45"/>
      <c r="E216" s="45"/>
      <c r="F216" s="45" t="str">
        <f t="shared" si="6"/>
        <v/>
      </c>
      <c r="G216" s="45" t="str">
        <f t="shared" si="7"/>
        <v/>
      </c>
    </row>
    <row r="217" spans="1:7">
      <c r="A217" s="98" t="s">
        <v>425</v>
      </c>
      <c r="B217" s="100" t="s">
        <v>426</v>
      </c>
      <c r="C217" s="105">
        <f>SUM(C218:C231)</f>
        <v>557</v>
      </c>
      <c r="D217" s="105">
        <f>SUM(D218:D231)</f>
        <v>744</v>
      </c>
      <c r="E217" s="105">
        <f>SUM(E218:E231)</f>
        <v>583</v>
      </c>
      <c r="F217" s="45">
        <f t="shared" si="6"/>
        <v>105</v>
      </c>
      <c r="G217" s="45">
        <f t="shared" si="7"/>
        <v>78</v>
      </c>
    </row>
    <row r="218" spans="1:7">
      <c r="A218" s="98" t="s">
        <v>427</v>
      </c>
      <c r="B218" s="100" t="s">
        <v>103</v>
      </c>
      <c r="C218" s="45">
        <v>517</v>
      </c>
      <c r="D218" s="45">
        <v>715</v>
      </c>
      <c r="E218" s="45">
        <v>583</v>
      </c>
      <c r="F218" s="45">
        <f t="shared" si="6"/>
        <v>113</v>
      </c>
      <c r="G218" s="45">
        <f t="shared" si="7"/>
        <v>82</v>
      </c>
    </row>
    <row r="219" spans="1:7">
      <c r="A219" s="98" t="s">
        <v>428</v>
      </c>
      <c r="B219" s="100" t="s">
        <v>105</v>
      </c>
      <c r="C219" s="45"/>
      <c r="D219" s="45"/>
      <c r="E219" s="45"/>
      <c r="F219" s="45" t="str">
        <f t="shared" si="6"/>
        <v/>
      </c>
      <c r="G219" s="45" t="str">
        <f t="shared" si="7"/>
        <v/>
      </c>
    </row>
    <row r="220" spans="1:7">
      <c r="A220" s="98" t="s">
        <v>429</v>
      </c>
      <c r="B220" s="100" t="s">
        <v>107</v>
      </c>
      <c r="C220" s="45"/>
      <c r="D220" s="45"/>
      <c r="E220" s="45"/>
      <c r="F220" s="45" t="str">
        <f t="shared" si="6"/>
        <v/>
      </c>
      <c r="G220" s="45" t="str">
        <f t="shared" si="7"/>
        <v/>
      </c>
    </row>
    <row r="221" spans="1:7">
      <c r="A221" s="98" t="s">
        <v>430</v>
      </c>
      <c r="B221" s="100" t="s">
        <v>431</v>
      </c>
      <c r="C221" s="45"/>
      <c r="D221" s="45"/>
      <c r="E221" s="45"/>
      <c r="F221" s="45" t="str">
        <f t="shared" si="6"/>
        <v/>
      </c>
      <c r="G221" s="45" t="str">
        <f t="shared" si="7"/>
        <v/>
      </c>
    </row>
    <row r="222" spans="1:7">
      <c r="A222" s="98" t="s">
        <v>432</v>
      </c>
      <c r="B222" s="100" t="s">
        <v>433</v>
      </c>
      <c r="C222" s="45">
        <v>3</v>
      </c>
      <c r="D222" s="45"/>
      <c r="E222" s="45"/>
      <c r="F222" s="45">
        <f t="shared" si="6"/>
        <v>0</v>
      </c>
      <c r="G222" s="45" t="str">
        <f t="shared" si="7"/>
        <v/>
      </c>
    </row>
    <row r="223" spans="1:7">
      <c r="A223" s="98" t="s">
        <v>434</v>
      </c>
      <c r="B223" s="100" t="s">
        <v>204</v>
      </c>
      <c r="C223" s="45"/>
      <c r="D223" s="45"/>
      <c r="E223" s="45"/>
      <c r="F223" s="45" t="str">
        <f t="shared" si="6"/>
        <v/>
      </c>
      <c r="G223" s="45" t="str">
        <f t="shared" si="7"/>
        <v/>
      </c>
    </row>
    <row r="224" spans="1:7">
      <c r="A224" s="98" t="s">
        <v>435</v>
      </c>
      <c r="B224" s="100" t="s">
        <v>436</v>
      </c>
      <c r="C224" s="45"/>
      <c r="D224" s="45"/>
      <c r="E224" s="45"/>
      <c r="F224" s="45" t="str">
        <f t="shared" si="6"/>
        <v/>
      </c>
      <c r="G224" s="45" t="str">
        <f t="shared" si="7"/>
        <v/>
      </c>
    </row>
    <row r="225" spans="1:7">
      <c r="A225" s="98" t="s">
        <v>437</v>
      </c>
      <c r="B225" s="100" t="s">
        <v>438</v>
      </c>
      <c r="C225" s="45"/>
      <c r="D225" s="45"/>
      <c r="E225" s="45"/>
      <c r="F225" s="45" t="str">
        <f t="shared" si="6"/>
        <v/>
      </c>
      <c r="G225" s="45" t="str">
        <f t="shared" si="7"/>
        <v/>
      </c>
    </row>
    <row r="226" spans="1:7">
      <c r="A226" s="98" t="s">
        <v>439</v>
      </c>
      <c r="B226" s="100" t="s">
        <v>440</v>
      </c>
      <c r="C226" s="45"/>
      <c r="D226" s="45"/>
      <c r="E226" s="45"/>
      <c r="F226" s="45" t="str">
        <f t="shared" si="6"/>
        <v/>
      </c>
      <c r="G226" s="45" t="str">
        <f t="shared" si="7"/>
        <v/>
      </c>
    </row>
    <row r="227" spans="1:7">
      <c r="A227" s="98" t="s">
        <v>441</v>
      </c>
      <c r="B227" s="100" t="s">
        <v>442</v>
      </c>
      <c r="C227" s="45"/>
      <c r="D227" s="45"/>
      <c r="E227" s="45"/>
      <c r="F227" s="45" t="str">
        <f t="shared" si="6"/>
        <v/>
      </c>
      <c r="G227" s="45" t="str">
        <f t="shared" si="7"/>
        <v/>
      </c>
    </row>
    <row r="228" spans="1:7">
      <c r="A228" s="98" t="s">
        <v>443</v>
      </c>
      <c r="B228" s="100" t="s">
        <v>444</v>
      </c>
      <c r="C228" s="45"/>
      <c r="D228" s="45"/>
      <c r="E228" s="45"/>
      <c r="F228" s="45" t="str">
        <f t="shared" si="6"/>
        <v/>
      </c>
      <c r="G228" s="45" t="str">
        <f t="shared" si="7"/>
        <v/>
      </c>
    </row>
    <row r="229" spans="1:7">
      <c r="A229" s="98" t="s">
        <v>445</v>
      </c>
      <c r="B229" s="100" t="s">
        <v>446</v>
      </c>
      <c r="C229" s="45"/>
      <c r="D229" s="45"/>
      <c r="E229" s="45"/>
      <c r="F229" s="45" t="str">
        <f t="shared" si="6"/>
        <v/>
      </c>
      <c r="G229" s="45" t="str">
        <f t="shared" si="7"/>
        <v/>
      </c>
    </row>
    <row r="230" spans="1:7">
      <c r="A230" s="98" t="s">
        <v>447</v>
      </c>
      <c r="B230" s="100" t="s">
        <v>121</v>
      </c>
      <c r="C230" s="45"/>
      <c r="D230" s="45"/>
      <c r="E230" s="45"/>
      <c r="F230" s="45" t="str">
        <f t="shared" si="6"/>
        <v/>
      </c>
      <c r="G230" s="45" t="str">
        <f t="shared" si="7"/>
        <v/>
      </c>
    </row>
    <row r="231" spans="1:7">
      <c r="A231" s="98" t="s">
        <v>448</v>
      </c>
      <c r="B231" s="100" t="s">
        <v>449</v>
      </c>
      <c r="C231" s="45">
        <v>37</v>
      </c>
      <c r="D231" s="45">
        <v>29</v>
      </c>
      <c r="E231" s="45"/>
      <c r="F231" s="45">
        <f t="shared" si="6"/>
        <v>0</v>
      </c>
      <c r="G231" s="45">
        <f t="shared" si="7"/>
        <v>0</v>
      </c>
    </row>
    <row r="232" spans="1:7">
      <c r="A232" s="98" t="s">
        <v>450</v>
      </c>
      <c r="B232" s="100" t="s">
        <v>451</v>
      </c>
      <c r="C232" s="45">
        <f>SUM(C233:C234)</f>
        <v>4</v>
      </c>
      <c r="D232" s="45">
        <f>SUM(D233:D234)</f>
        <v>0</v>
      </c>
      <c r="E232" s="45">
        <f>SUM(E233:E234)</f>
        <v>127</v>
      </c>
      <c r="F232" s="45">
        <f t="shared" si="6"/>
        <v>3175</v>
      </c>
      <c r="G232" s="45" t="str">
        <f t="shared" si="7"/>
        <v/>
      </c>
    </row>
    <row r="233" spans="1:7">
      <c r="A233" s="98" t="s">
        <v>452</v>
      </c>
      <c r="B233" s="101" t="s">
        <v>453</v>
      </c>
      <c r="C233" s="45"/>
      <c r="D233" s="45"/>
      <c r="E233" s="45"/>
      <c r="F233" s="45" t="str">
        <f t="shared" si="6"/>
        <v/>
      </c>
      <c r="G233" s="45" t="str">
        <f t="shared" si="7"/>
        <v/>
      </c>
    </row>
    <row r="234" spans="1:7">
      <c r="A234" s="98" t="s">
        <v>454</v>
      </c>
      <c r="B234" s="101" t="s">
        <v>455</v>
      </c>
      <c r="C234" s="45">
        <v>4</v>
      </c>
      <c r="D234" s="45"/>
      <c r="E234" s="45">
        <v>127</v>
      </c>
      <c r="F234" s="45">
        <f t="shared" si="6"/>
        <v>3175</v>
      </c>
      <c r="G234" s="45" t="str">
        <f t="shared" si="7"/>
        <v/>
      </c>
    </row>
    <row r="235" spans="1:7">
      <c r="A235" s="98" t="s">
        <v>456</v>
      </c>
      <c r="B235" s="99" t="s">
        <v>457</v>
      </c>
      <c r="C235" s="45">
        <f>SUM(C236,C237,C238)</f>
        <v>0</v>
      </c>
      <c r="D235" s="45">
        <f>SUM(D236,D237,D238)</f>
        <v>0</v>
      </c>
      <c r="E235" s="45">
        <f>SUM(E236,E237,E238)</f>
        <v>0</v>
      </c>
      <c r="F235" s="45" t="str">
        <f t="shared" si="6"/>
        <v/>
      </c>
      <c r="G235" s="45" t="str">
        <f t="shared" si="7"/>
        <v/>
      </c>
    </row>
    <row r="236" spans="1:7">
      <c r="A236" s="98" t="s">
        <v>458</v>
      </c>
      <c r="B236" s="100" t="s">
        <v>459</v>
      </c>
      <c r="C236" s="45"/>
      <c r="D236" s="45"/>
      <c r="E236" s="45"/>
      <c r="F236" s="45" t="str">
        <f t="shared" si="6"/>
        <v/>
      </c>
      <c r="G236" s="45" t="str">
        <f t="shared" si="7"/>
        <v/>
      </c>
    </row>
    <row r="237" spans="1:7">
      <c r="A237" s="98" t="s">
        <v>460</v>
      </c>
      <c r="B237" s="100" t="s">
        <v>461</v>
      </c>
      <c r="C237" s="45"/>
      <c r="D237" s="45"/>
      <c r="E237" s="45"/>
      <c r="F237" s="45" t="str">
        <f t="shared" si="6"/>
        <v/>
      </c>
      <c r="G237" s="45" t="str">
        <f t="shared" si="7"/>
        <v/>
      </c>
    </row>
    <row r="238" spans="1:7">
      <c r="A238" s="98" t="s">
        <v>462</v>
      </c>
      <c r="B238" s="100" t="s">
        <v>463</v>
      </c>
      <c r="C238" s="45"/>
      <c r="D238" s="45"/>
      <c r="E238" s="45"/>
      <c r="F238" s="45" t="str">
        <f t="shared" si="6"/>
        <v/>
      </c>
      <c r="G238" s="45" t="str">
        <f t="shared" si="7"/>
        <v/>
      </c>
    </row>
    <row r="239" spans="1:7">
      <c r="A239" s="98" t="s">
        <v>464</v>
      </c>
      <c r="B239" s="99" t="s">
        <v>54</v>
      </c>
      <c r="C239" s="45">
        <f>SUM(C240,C248)</f>
        <v>0</v>
      </c>
      <c r="D239" s="45">
        <f>SUM(D240,D248)</f>
        <v>7</v>
      </c>
      <c r="E239" s="45">
        <f>SUM(E240,E248)</f>
        <v>0</v>
      </c>
      <c r="F239" s="45" t="str">
        <f t="shared" si="6"/>
        <v/>
      </c>
      <c r="G239" s="45">
        <f t="shared" si="7"/>
        <v>0</v>
      </c>
    </row>
    <row r="240" spans="1:7">
      <c r="A240" s="98" t="s">
        <v>465</v>
      </c>
      <c r="B240" s="101" t="s">
        <v>466</v>
      </c>
      <c r="C240" s="45">
        <f>SUM(C241:C247)</f>
        <v>0</v>
      </c>
      <c r="D240" s="45">
        <f>SUM(D241:D247)</f>
        <v>7</v>
      </c>
      <c r="E240" s="45">
        <f>SUM(E241:E247)</f>
        <v>0</v>
      </c>
      <c r="F240" s="45" t="str">
        <f t="shared" si="6"/>
        <v/>
      </c>
      <c r="G240" s="45">
        <f t="shared" si="7"/>
        <v>0</v>
      </c>
    </row>
    <row r="241" spans="1:7">
      <c r="A241" s="98" t="s">
        <v>467</v>
      </c>
      <c r="B241" s="101" t="s">
        <v>468</v>
      </c>
      <c r="C241" s="45"/>
      <c r="D241" s="45"/>
      <c r="E241" s="45"/>
      <c r="F241" s="45" t="str">
        <f t="shared" si="6"/>
        <v/>
      </c>
      <c r="G241" s="45" t="str">
        <f t="shared" si="7"/>
        <v/>
      </c>
    </row>
    <row r="242" spans="1:7">
      <c r="A242" s="98" t="s">
        <v>469</v>
      </c>
      <c r="B242" s="100" t="s">
        <v>470</v>
      </c>
      <c r="C242" s="45"/>
      <c r="D242" s="45"/>
      <c r="E242" s="45"/>
      <c r="F242" s="45" t="str">
        <f t="shared" si="6"/>
        <v/>
      </c>
      <c r="G242" s="45" t="str">
        <f t="shared" si="7"/>
        <v/>
      </c>
    </row>
    <row r="243" spans="1:7">
      <c r="A243" s="98" t="s">
        <v>471</v>
      </c>
      <c r="B243" s="100" t="s">
        <v>472</v>
      </c>
      <c r="C243" s="45"/>
      <c r="D243" s="45"/>
      <c r="E243" s="45"/>
      <c r="F243" s="45" t="str">
        <f t="shared" si="6"/>
        <v/>
      </c>
      <c r="G243" s="45" t="str">
        <f t="shared" si="7"/>
        <v/>
      </c>
    </row>
    <row r="244" spans="1:7">
      <c r="A244" s="98" t="s">
        <v>473</v>
      </c>
      <c r="B244" s="100" t="s">
        <v>474</v>
      </c>
      <c r="C244" s="45"/>
      <c r="D244" s="45"/>
      <c r="E244" s="45"/>
      <c r="F244" s="45" t="str">
        <f t="shared" si="6"/>
        <v/>
      </c>
      <c r="G244" s="45" t="str">
        <f t="shared" si="7"/>
        <v/>
      </c>
    </row>
    <row r="245" spans="1:7">
      <c r="A245" s="98" t="s">
        <v>475</v>
      </c>
      <c r="B245" s="101" t="s">
        <v>476</v>
      </c>
      <c r="C245" s="45"/>
      <c r="D245" s="45">
        <v>7</v>
      </c>
      <c r="E245" s="45"/>
      <c r="F245" s="45" t="str">
        <f t="shared" si="6"/>
        <v/>
      </c>
      <c r="G245" s="45">
        <f t="shared" si="7"/>
        <v>0</v>
      </c>
    </row>
    <row r="246" spans="1:7">
      <c r="A246" s="98" t="s">
        <v>477</v>
      </c>
      <c r="B246" s="101" t="s">
        <v>478</v>
      </c>
      <c r="C246" s="45"/>
      <c r="D246" s="45"/>
      <c r="E246" s="45"/>
      <c r="F246" s="45" t="str">
        <f t="shared" si="6"/>
        <v/>
      </c>
      <c r="G246" s="45" t="str">
        <f t="shared" si="7"/>
        <v/>
      </c>
    </row>
    <row r="247" spans="1:7">
      <c r="A247" s="98" t="s">
        <v>479</v>
      </c>
      <c r="B247" s="101" t="s">
        <v>480</v>
      </c>
      <c r="C247" s="45"/>
      <c r="D247" s="45"/>
      <c r="E247" s="45"/>
      <c r="F247" s="45" t="str">
        <f t="shared" si="6"/>
        <v/>
      </c>
      <c r="G247" s="45" t="str">
        <f t="shared" si="7"/>
        <v/>
      </c>
    </row>
    <row r="248" spans="1:7">
      <c r="A248" s="98" t="s">
        <v>481</v>
      </c>
      <c r="B248" s="101" t="s">
        <v>482</v>
      </c>
      <c r="C248" s="45"/>
      <c r="D248" s="45"/>
      <c r="E248" s="45"/>
      <c r="F248" s="45" t="str">
        <f t="shared" si="6"/>
        <v/>
      </c>
      <c r="G248" s="45" t="str">
        <f t="shared" si="7"/>
        <v/>
      </c>
    </row>
    <row r="249" spans="1:7">
      <c r="A249" s="98" t="s">
        <v>483</v>
      </c>
      <c r="B249" s="99" t="s">
        <v>55</v>
      </c>
      <c r="C249" s="45">
        <f>SUM(C250,C253,C264,C271,C279,C288,C302,C312,C322,C330,C336)</f>
        <v>657</v>
      </c>
      <c r="D249" s="45">
        <f>SUM(D250,D253,D264,D271,D279,D288,D302,D312,D322,D330,D336)</f>
        <v>1209</v>
      </c>
      <c r="E249" s="45">
        <f>SUM(E250,E253,E264,E271,E279,E288,E302,E312,E322,E330,E336)</f>
        <v>617</v>
      </c>
      <c r="F249" s="45">
        <f t="shared" si="6"/>
        <v>94</v>
      </c>
      <c r="G249" s="45">
        <f t="shared" si="7"/>
        <v>51</v>
      </c>
    </row>
    <row r="250" spans="1:7">
      <c r="A250" s="98" t="s">
        <v>484</v>
      </c>
      <c r="B250" s="100" t="s">
        <v>485</v>
      </c>
      <c r="C250" s="45">
        <f>SUM(C251:C252)</f>
        <v>0</v>
      </c>
      <c r="D250" s="45">
        <f>SUM(D251:D252)</f>
        <v>0</v>
      </c>
      <c r="E250" s="45">
        <f>SUM(E251:E252)</f>
        <v>0</v>
      </c>
      <c r="F250" s="45" t="str">
        <f t="shared" si="6"/>
        <v/>
      </c>
      <c r="G250" s="45" t="str">
        <f t="shared" si="7"/>
        <v/>
      </c>
    </row>
    <row r="251" spans="1:7">
      <c r="A251" s="98" t="s">
        <v>486</v>
      </c>
      <c r="B251" s="100" t="s">
        <v>487</v>
      </c>
      <c r="C251" s="45"/>
      <c r="D251" s="45"/>
      <c r="E251" s="45"/>
      <c r="F251" s="45" t="str">
        <f t="shared" si="6"/>
        <v/>
      </c>
      <c r="G251" s="45" t="str">
        <f t="shared" si="7"/>
        <v/>
      </c>
    </row>
    <row r="252" spans="1:7">
      <c r="A252" s="98" t="s">
        <v>488</v>
      </c>
      <c r="B252" s="101" t="s">
        <v>489</v>
      </c>
      <c r="C252" s="45"/>
      <c r="D252" s="45"/>
      <c r="E252" s="45"/>
      <c r="F252" s="45" t="str">
        <f t="shared" si="6"/>
        <v/>
      </c>
      <c r="G252" s="45" t="str">
        <f t="shared" si="7"/>
        <v/>
      </c>
    </row>
    <row r="253" spans="1:7">
      <c r="A253" s="98" t="s">
        <v>490</v>
      </c>
      <c r="B253" s="101" t="s">
        <v>491</v>
      </c>
      <c r="C253" s="45">
        <f>SUM(C254:C263)</f>
        <v>0</v>
      </c>
      <c r="D253" s="45">
        <f>SUM(D254:D263)</f>
        <v>615</v>
      </c>
      <c r="E253" s="45">
        <f>SUM(E254:E263)</f>
        <v>0</v>
      </c>
      <c r="F253" s="45" t="str">
        <f t="shared" si="6"/>
        <v/>
      </c>
      <c r="G253" s="45">
        <f t="shared" si="7"/>
        <v>0</v>
      </c>
    </row>
    <row r="254" spans="1:7">
      <c r="A254" s="98" t="s">
        <v>492</v>
      </c>
      <c r="B254" s="101" t="s">
        <v>103</v>
      </c>
      <c r="C254" s="45"/>
      <c r="D254" s="45"/>
      <c r="E254" s="45"/>
      <c r="F254" s="45" t="str">
        <f t="shared" si="6"/>
        <v/>
      </c>
      <c r="G254" s="45" t="str">
        <f t="shared" si="7"/>
        <v/>
      </c>
    </row>
    <row r="255" spans="1:7">
      <c r="A255" s="98" t="s">
        <v>493</v>
      </c>
      <c r="B255" s="101" t="s">
        <v>105</v>
      </c>
      <c r="C255" s="45"/>
      <c r="D255" s="45">
        <v>615</v>
      </c>
      <c r="E255" s="45"/>
      <c r="F255" s="45" t="str">
        <f t="shared" si="6"/>
        <v/>
      </c>
      <c r="G255" s="45">
        <f t="shared" si="7"/>
        <v>0</v>
      </c>
    </row>
    <row r="256" spans="1:7">
      <c r="A256" s="98" t="s">
        <v>494</v>
      </c>
      <c r="B256" s="101" t="s">
        <v>107</v>
      </c>
      <c r="C256" s="45"/>
      <c r="D256" s="45"/>
      <c r="E256" s="45"/>
      <c r="F256" s="45" t="str">
        <f t="shared" si="6"/>
        <v/>
      </c>
      <c r="G256" s="45" t="str">
        <f t="shared" si="7"/>
        <v/>
      </c>
    </row>
    <row r="257" spans="1:7">
      <c r="A257" s="98" t="s">
        <v>495</v>
      </c>
      <c r="B257" s="101" t="s">
        <v>204</v>
      </c>
      <c r="C257" s="45"/>
      <c r="D257" s="45"/>
      <c r="E257" s="45"/>
      <c r="F257" s="45" t="str">
        <f t="shared" si="6"/>
        <v/>
      </c>
      <c r="G257" s="45" t="str">
        <f t="shared" si="7"/>
        <v/>
      </c>
    </row>
    <row r="258" spans="1:7">
      <c r="A258" s="98" t="s">
        <v>496</v>
      </c>
      <c r="B258" s="101" t="s">
        <v>497</v>
      </c>
      <c r="C258" s="45"/>
      <c r="D258" s="45"/>
      <c r="E258" s="45"/>
      <c r="F258" s="45" t="str">
        <f t="shared" si="6"/>
        <v/>
      </c>
      <c r="G258" s="45" t="str">
        <f t="shared" si="7"/>
        <v/>
      </c>
    </row>
    <row r="259" spans="1:7">
      <c r="A259" s="98" t="s">
        <v>498</v>
      </c>
      <c r="B259" s="101" t="s">
        <v>499</v>
      </c>
      <c r="C259" s="45"/>
      <c r="D259" s="45"/>
      <c r="E259" s="45"/>
      <c r="F259" s="45" t="str">
        <f t="shared" si="6"/>
        <v/>
      </c>
      <c r="G259" s="45" t="str">
        <f t="shared" si="7"/>
        <v/>
      </c>
    </row>
    <row r="260" spans="1:7">
      <c r="A260" s="98" t="s">
        <v>500</v>
      </c>
      <c r="B260" s="101" t="s">
        <v>501</v>
      </c>
      <c r="C260" s="45"/>
      <c r="D260" s="45"/>
      <c r="E260" s="45"/>
      <c r="F260" s="45" t="str">
        <f t="shared" si="6"/>
        <v/>
      </c>
      <c r="G260" s="45" t="str">
        <f t="shared" si="7"/>
        <v/>
      </c>
    </row>
    <row r="261" spans="1:7">
      <c r="A261" s="98" t="s">
        <v>502</v>
      </c>
      <c r="B261" s="101" t="s">
        <v>503</v>
      </c>
      <c r="C261" s="45"/>
      <c r="D261" s="45"/>
      <c r="E261" s="45"/>
      <c r="F261" s="45" t="str">
        <f t="shared" si="6"/>
        <v/>
      </c>
      <c r="G261" s="45" t="str">
        <f t="shared" si="7"/>
        <v/>
      </c>
    </row>
    <row r="262" spans="1:7">
      <c r="A262" s="98" t="s">
        <v>504</v>
      </c>
      <c r="B262" s="101" t="s">
        <v>121</v>
      </c>
      <c r="C262" s="45"/>
      <c r="D262" s="45"/>
      <c r="E262" s="45"/>
      <c r="F262" s="45" t="str">
        <f t="shared" ref="F262:F325" si="8">IF(C262=0,"",ROUND(E262/C262*100,1))</f>
        <v/>
      </c>
      <c r="G262" s="45" t="str">
        <f t="shared" ref="G262:G325" si="9">IF(D262=0,"",ROUND(E262/D262*100,1))</f>
        <v/>
      </c>
    </row>
    <row r="263" spans="1:7">
      <c r="A263" s="98" t="s">
        <v>505</v>
      </c>
      <c r="B263" s="101" t="s">
        <v>506</v>
      </c>
      <c r="C263" s="45"/>
      <c r="D263" s="45"/>
      <c r="E263" s="45"/>
      <c r="F263" s="45" t="str">
        <f t="shared" si="8"/>
        <v/>
      </c>
      <c r="G263" s="45" t="str">
        <f t="shared" si="9"/>
        <v/>
      </c>
    </row>
    <row r="264" spans="1:7">
      <c r="A264" s="98" t="s">
        <v>507</v>
      </c>
      <c r="B264" s="100" t="s">
        <v>508</v>
      </c>
      <c r="C264" s="45">
        <f>SUM(C265:C270)</f>
        <v>0</v>
      </c>
      <c r="D264" s="45">
        <f>SUM(D265:D270)</f>
        <v>0</v>
      </c>
      <c r="E264" s="45">
        <f>SUM(E265:E270)</f>
        <v>0</v>
      </c>
      <c r="F264" s="45" t="str">
        <f t="shared" si="8"/>
        <v/>
      </c>
      <c r="G264" s="45" t="str">
        <f t="shared" si="9"/>
        <v/>
      </c>
    </row>
    <row r="265" spans="1:7">
      <c r="A265" s="98" t="s">
        <v>509</v>
      </c>
      <c r="B265" s="100" t="s">
        <v>103</v>
      </c>
      <c r="C265" s="45"/>
      <c r="D265" s="45"/>
      <c r="E265" s="45"/>
      <c r="F265" s="45" t="str">
        <f t="shared" si="8"/>
        <v/>
      </c>
      <c r="G265" s="45" t="str">
        <f t="shared" si="9"/>
        <v/>
      </c>
    </row>
    <row r="266" spans="1:7">
      <c r="A266" s="98" t="s">
        <v>510</v>
      </c>
      <c r="B266" s="100" t="s">
        <v>105</v>
      </c>
      <c r="C266" s="45"/>
      <c r="D266" s="45"/>
      <c r="E266" s="45"/>
      <c r="F266" s="45" t="str">
        <f t="shared" si="8"/>
        <v/>
      </c>
      <c r="G266" s="45" t="str">
        <f t="shared" si="9"/>
        <v/>
      </c>
    </row>
    <row r="267" spans="1:7">
      <c r="A267" s="98" t="s">
        <v>511</v>
      </c>
      <c r="B267" s="101" t="s">
        <v>107</v>
      </c>
      <c r="C267" s="45"/>
      <c r="D267" s="45"/>
      <c r="E267" s="45"/>
      <c r="F267" s="45" t="str">
        <f t="shared" si="8"/>
        <v/>
      </c>
      <c r="G267" s="45" t="str">
        <f t="shared" si="9"/>
        <v/>
      </c>
    </row>
    <row r="268" spans="1:7">
      <c r="A268" s="98" t="s">
        <v>512</v>
      </c>
      <c r="B268" s="101" t="s">
        <v>513</v>
      </c>
      <c r="C268" s="45"/>
      <c r="D268" s="45"/>
      <c r="E268" s="45"/>
      <c r="F268" s="45" t="str">
        <f t="shared" si="8"/>
        <v/>
      </c>
      <c r="G268" s="45" t="str">
        <f t="shared" si="9"/>
        <v/>
      </c>
    </row>
    <row r="269" spans="1:7">
      <c r="A269" s="98" t="s">
        <v>514</v>
      </c>
      <c r="B269" s="101" t="s">
        <v>121</v>
      </c>
      <c r="C269" s="45"/>
      <c r="D269" s="45"/>
      <c r="E269" s="45"/>
      <c r="F269" s="45" t="str">
        <f t="shared" si="8"/>
        <v/>
      </c>
      <c r="G269" s="45" t="str">
        <f t="shared" si="9"/>
        <v/>
      </c>
    </row>
    <row r="270" spans="1:7">
      <c r="A270" s="98" t="s">
        <v>515</v>
      </c>
      <c r="B270" s="99" t="s">
        <v>516</v>
      </c>
      <c r="C270" s="45"/>
      <c r="D270" s="45"/>
      <c r="E270" s="45"/>
      <c r="F270" s="45" t="str">
        <f t="shared" si="8"/>
        <v/>
      </c>
      <c r="G270" s="45" t="str">
        <f t="shared" si="9"/>
        <v/>
      </c>
    </row>
    <row r="271" spans="1:7">
      <c r="A271" s="98" t="s">
        <v>517</v>
      </c>
      <c r="B271" s="102" t="s">
        <v>518</v>
      </c>
      <c r="C271" s="45">
        <f>SUM(C272:C278)</f>
        <v>0</v>
      </c>
      <c r="D271" s="45">
        <f>SUM(D272:D278)</f>
        <v>0</v>
      </c>
      <c r="E271" s="45">
        <f>SUM(E272:E278)</f>
        <v>0</v>
      </c>
      <c r="F271" s="45" t="str">
        <f t="shared" si="8"/>
        <v/>
      </c>
      <c r="G271" s="45" t="str">
        <f t="shared" si="9"/>
        <v/>
      </c>
    </row>
    <row r="272" spans="1:7">
      <c r="A272" s="98" t="s">
        <v>519</v>
      </c>
      <c r="B272" s="100" t="s">
        <v>103</v>
      </c>
      <c r="C272" s="45"/>
      <c r="D272" s="45"/>
      <c r="E272" s="45"/>
      <c r="F272" s="45" t="str">
        <f t="shared" si="8"/>
        <v/>
      </c>
      <c r="G272" s="45" t="str">
        <f t="shared" si="9"/>
        <v/>
      </c>
    </row>
    <row r="273" spans="1:7">
      <c r="A273" s="98" t="s">
        <v>520</v>
      </c>
      <c r="B273" s="100" t="s">
        <v>105</v>
      </c>
      <c r="C273" s="45"/>
      <c r="D273" s="45"/>
      <c r="E273" s="45"/>
      <c r="F273" s="45" t="str">
        <f t="shared" si="8"/>
        <v/>
      </c>
      <c r="G273" s="45" t="str">
        <f t="shared" si="9"/>
        <v/>
      </c>
    </row>
    <row r="274" spans="1:7">
      <c r="A274" s="98" t="s">
        <v>521</v>
      </c>
      <c r="B274" s="101" t="s">
        <v>107</v>
      </c>
      <c r="C274" s="45"/>
      <c r="D274" s="45"/>
      <c r="E274" s="45"/>
      <c r="F274" s="45" t="str">
        <f t="shared" si="8"/>
        <v/>
      </c>
      <c r="G274" s="45" t="str">
        <f t="shared" si="9"/>
        <v/>
      </c>
    </row>
    <row r="275" spans="1:7">
      <c r="A275" s="98" t="s">
        <v>522</v>
      </c>
      <c r="B275" s="101" t="s">
        <v>523</v>
      </c>
      <c r="C275" s="45"/>
      <c r="D275" s="45"/>
      <c r="E275" s="45"/>
      <c r="F275" s="45" t="str">
        <f t="shared" si="8"/>
        <v/>
      </c>
      <c r="G275" s="45" t="str">
        <f t="shared" si="9"/>
        <v/>
      </c>
    </row>
    <row r="276" spans="1:7">
      <c r="A276" s="98" t="s">
        <v>524</v>
      </c>
      <c r="B276" s="101" t="s">
        <v>525</v>
      </c>
      <c r="C276" s="45"/>
      <c r="D276" s="45"/>
      <c r="E276" s="45"/>
      <c r="F276" s="45" t="str">
        <f t="shared" si="8"/>
        <v/>
      </c>
      <c r="G276" s="45" t="str">
        <f t="shared" si="9"/>
        <v/>
      </c>
    </row>
    <row r="277" spans="1:7">
      <c r="A277" s="98" t="s">
        <v>526</v>
      </c>
      <c r="B277" s="101" t="s">
        <v>121</v>
      </c>
      <c r="C277" s="45"/>
      <c r="D277" s="45"/>
      <c r="E277" s="45"/>
      <c r="F277" s="45" t="str">
        <f t="shared" si="8"/>
        <v/>
      </c>
      <c r="G277" s="45" t="str">
        <f t="shared" si="9"/>
        <v/>
      </c>
    </row>
    <row r="278" spans="1:7">
      <c r="A278" s="98" t="s">
        <v>527</v>
      </c>
      <c r="B278" s="101" t="s">
        <v>528</v>
      </c>
      <c r="C278" s="45"/>
      <c r="D278" s="45"/>
      <c r="E278" s="45"/>
      <c r="F278" s="45" t="str">
        <f t="shared" si="8"/>
        <v/>
      </c>
      <c r="G278" s="45" t="str">
        <f t="shared" si="9"/>
        <v/>
      </c>
    </row>
    <row r="279" spans="1:7">
      <c r="A279" s="98" t="s">
        <v>529</v>
      </c>
      <c r="B279" s="99" t="s">
        <v>530</v>
      </c>
      <c r="C279" s="45">
        <f>SUM(C280:C287)</f>
        <v>0</v>
      </c>
      <c r="D279" s="45">
        <f>SUM(D280:D287)</f>
        <v>0</v>
      </c>
      <c r="E279" s="45">
        <f>SUM(E280:E287)</f>
        <v>0</v>
      </c>
      <c r="F279" s="45" t="str">
        <f t="shared" si="8"/>
        <v/>
      </c>
      <c r="G279" s="45" t="str">
        <f t="shared" si="9"/>
        <v/>
      </c>
    </row>
    <row r="280" spans="1:7">
      <c r="A280" s="98" t="s">
        <v>531</v>
      </c>
      <c r="B280" s="100" t="s">
        <v>103</v>
      </c>
      <c r="C280" s="45"/>
      <c r="D280" s="45"/>
      <c r="E280" s="45"/>
      <c r="F280" s="45" t="str">
        <f t="shared" si="8"/>
        <v/>
      </c>
      <c r="G280" s="45" t="str">
        <f t="shared" si="9"/>
        <v/>
      </c>
    </row>
    <row r="281" spans="1:7">
      <c r="A281" s="98" t="s">
        <v>532</v>
      </c>
      <c r="B281" s="100" t="s">
        <v>105</v>
      </c>
      <c r="C281" s="45"/>
      <c r="D281" s="45"/>
      <c r="E281" s="45"/>
      <c r="F281" s="45" t="str">
        <f t="shared" si="8"/>
        <v/>
      </c>
      <c r="G281" s="45" t="str">
        <f t="shared" si="9"/>
        <v/>
      </c>
    </row>
    <row r="282" spans="1:7">
      <c r="A282" s="98" t="s">
        <v>533</v>
      </c>
      <c r="B282" s="100" t="s">
        <v>107</v>
      </c>
      <c r="C282" s="45"/>
      <c r="D282" s="45"/>
      <c r="E282" s="45"/>
      <c r="F282" s="45" t="str">
        <f t="shared" si="8"/>
        <v/>
      </c>
      <c r="G282" s="45" t="str">
        <f t="shared" si="9"/>
        <v/>
      </c>
    </row>
    <row r="283" spans="1:7">
      <c r="A283" s="98" t="s">
        <v>534</v>
      </c>
      <c r="B283" s="101" t="s">
        <v>535</v>
      </c>
      <c r="C283" s="45"/>
      <c r="D283" s="45"/>
      <c r="E283" s="45"/>
      <c r="F283" s="45" t="str">
        <f t="shared" si="8"/>
        <v/>
      </c>
      <c r="G283" s="45" t="str">
        <f t="shared" si="9"/>
        <v/>
      </c>
    </row>
    <row r="284" spans="1:7">
      <c r="A284" s="98" t="s">
        <v>536</v>
      </c>
      <c r="B284" s="101" t="s">
        <v>537</v>
      </c>
      <c r="C284" s="45"/>
      <c r="D284" s="45"/>
      <c r="E284" s="45"/>
      <c r="F284" s="45" t="str">
        <f t="shared" si="8"/>
        <v/>
      </c>
      <c r="G284" s="45" t="str">
        <f t="shared" si="9"/>
        <v/>
      </c>
    </row>
    <row r="285" spans="1:7">
      <c r="A285" s="98" t="s">
        <v>538</v>
      </c>
      <c r="B285" s="101" t="s">
        <v>539</v>
      </c>
      <c r="C285" s="45"/>
      <c r="D285" s="45"/>
      <c r="E285" s="45"/>
      <c r="F285" s="45" t="str">
        <f t="shared" si="8"/>
        <v/>
      </c>
      <c r="G285" s="45" t="str">
        <f t="shared" si="9"/>
        <v/>
      </c>
    </row>
    <row r="286" spans="1:7">
      <c r="A286" s="98" t="s">
        <v>540</v>
      </c>
      <c r="B286" s="100" t="s">
        <v>121</v>
      </c>
      <c r="C286" s="45"/>
      <c r="D286" s="45"/>
      <c r="E286" s="45"/>
      <c r="F286" s="45" t="str">
        <f t="shared" si="8"/>
        <v/>
      </c>
      <c r="G286" s="45" t="str">
        <f t="shared" si="9"/>
        <v/>
      </c>
    </row>
    <row r="287" spans="1:7">
      <c r="A287" s="98" t="s">
        <v>541</v>
      </c>
      <c r="B287" s="100" t="s">
        <v>542</v>
      </c>
      <c r="C287" s="45"/>
      <c r="D287" s="45"/>
      <c r="E287" s="45"/>
      <c r="F287" s="45" t="str">
        <f t="shared" si="8"/>
        <v/>
      </c>
      <c r="G287" s="45" t="str">
        <f t="shared" si="9"/>
        <v/>
      </c>
    </row>
    <row r="288" spans="1:7">
      <c r="A288" s="98" t="s">
        <v>543</v>
      </c>
      <c r="B288" s="100" t="s">
        <v>544</v>
      </c>
      <c r="C288" s="45">
        <f>SUM(C289:C301)</f>
        <v>657</v>
      </c>
      <c r="D288" s="45">
        <f>SUM(D289:D301)</f>
        <v>594</v>
      </c>
      <c r="E288" s="45">
        <f>SUM(E289:E301)</f>
        <v>617</v>
      </c>
      <c r="F288" s="45">
        <f t="shared" si="8"/>
        <v>94</v>
      </c>
      <c r="G288" s="45">
        <f t="shared" si="9"/>
        <v>104</v>
      </c>
    </row>
    <row r="289" spans="1:7">
      <c r="A289" s="98" t="s">
        <v>545</v>
      </c>
      <c r="B289" s="101" t="s">
        <v>103</v>
      </c>
      <c r="C289" s="45">
        <v>585</v>
      </c>
      <c r="D289" s="45">
        <v>525</v>
      </c>
      <c r="E289" s="45">
        <v>617</v>
      </c>
      <c r="F289" s="45">
        <f t="shared" si="8"/>
        <v>106</v>
      </c>
      <c r="G289" s="45">
        <f t="shared" si="9"/>
        <v>118</v>
      </c>
    </row>
    <row r="290" spans="1:7">
      <c r="A290" s="98" t="s">
        <v>546</v>
      </c>
      <c r="B290" s="101" t="s">
        <v>105</v>
      </c>
      <c r="C290" s="45"/>
      <c r="D290" s="45"/>
      <c r="E290" s="45"/>
      <c r="F290" s="45" t="str">
        <f t="shared" si="8"/>
        <v/>
      </c>
      <c r="G290" s="45" t="str">
        <f t="shared" si="9"/>
        <v/>
      </c>
    </row>
    <row r="291" spans="1:7">
      <c r="A291" s="98" t="s">
        <v>547</v>
      </c>
      <c r="B291" s="101" t="s">
        <v>107</v>
      </c>
      <c r="C291" s="45"/>
      <c r="D291" s="45"/>
      <c r="E291" s="45"/>
      <c r="F291" s="45" t="str">
        <f t="shared" si="8"/>
        <v/>
      </c>
      <c r="G291" s="45" t="str">
        <f t="shared" si="9"/>
        <v/>
      </c>
    </row>
    <row r="292" spans="1:7">
      <c r="A292" s="98" t="s">
        <v>548</v>
      </c>
      <c r="B292" s="99" t="s">
        <v>549</v>
      </c>
      <c r="C292" s="45">
        <v>3</v>
      </c>
      <c r="D292" s="45">
        <v>2</v>
      </c>
      <c r="E292" s="45"/>
      <c r="F292" s="45">
        <f t="shared" si="8"/>
        <v>0</v>
      </c>
      <c r="G292" s="45">
        <f t="shared" si="9"/>
        <v>0</v>
      </c>
    </row>
    <row r="293" spans="1:7">
      <c r="A293" s="98" t="s">
        <v>550</v>
      </c>
      <c r="B293" s="100" t="s">
        <v>551</v>
      </c>
      <c r="C293" s="45">
        <v>13</v>
      </c>
      <c r="D293" s="45">
        <v>3</v>
      </c>
      <c r="E293" s="45"/>
      <c r="F293" s="45">
        <f t="shared" si="8"/>
        <v>0</v>
      </c>
      <c r="G293" s="45">
        <f t="shared" si="9"/>
        <v>0</v>
      </c>
    </row>
    <row r="294" spans="1:7">
      <c r="A294" s="98" t="s">
        <v>552</v>
      </c>
      <c r="B294" s="100" t="s">
        <v>553</v>
      </c>
      <c r="C294" s="45"/>
      <c r="D294" s="45"/>
      <c r="E294" s="45"/>
      <c r="F294" s="45" t="str">
        <f t="shared" si="8"/>
        <v/>
      </c>
      <c r="G294" s="45" t="str">
        <f t="shared" si="9"/>
        <v/>
      </c>
    </row>
    <row r="295" spans="1:7">
      <c r="A295" s="98" t="s">
        <v>554</v>
      </c>
      <c r="B295" s="102" t="s">
        <v>555</v>
      </c>
      <c r="C295" s="45">
        <v>18</v>
      </c>
      <c r="D295" s="45">
        <v>31</v>
      </c>
      <c r="E295" s="45"/>
      <c r="F295" s="45">
        <f t="shared" si="8"/>
        <v>0</v>
      </c>
      <c r="G295" s="45">
        <f t="shared" si="9"/>
        <v>0</v>
      </c>
    </row>
    <row r="296" spans="1:7">
      <c r="A296" s="98" t="s">
        <v>556</v>
      </c>
      <c r="B296" s="101" t="s">
        <v>557</v>
      </c>
      <c r="C296" s="45"/>
      <c r="D296" s="45"/>
      <c r="E296" s="45"/>
      <c r="F296" s="45" t="str">
        <f t="shared" si="8"/>
        <v/>
      </c>
      <c r="G296" s="45" t="str">
        <f t="shared" si="9"/>
        <v/>
      </c>
    </row>
    <row r="297" spans="1:7">
      <c r="A297" s="98" t="s">
        <v>558</v>
      </c>
      <c r="B297" s="101" t="s">
        <v>559</v>
      </c>
      <c r="C297" s="45">
        <v>38</v>
      </c>
      <c r="D297" s="45">
        <v>33</v>
      </c>
      <c r="E297" s="45"/>
      <c r="F297" s="45">
        <f t="shared" si="8"/>
        <v>0</v>
      </c>
      <c r="G297" s="45">
        <f t="shared" si="9"/>
        <v>0</v>
      </c>
    </row>
    <row r="298" spans="1:7">
      <c r="A298" s="98" t="s">
        <v>560</v>
      </c>
      <c r="B298" s="101" t="s">
        <v>561</v>
      </c>
      <c r="C298" s="45"/>
      <c r="D298" s="45"/>
      <c r="E298" s="45"/>
      <c r="F298" s="45" t="str">
        <f t="shared" si="8"/>
        <v/>
      </c>
      <c r="G298" s="45" t="str">
        <f t="shared" si="9"/>
        <v/>
      </c>
    </row>
    <row r="299" spans="1:7">
      <c r="A299" s="98" t="s">
        <v>562</v>
      </c>
      <c r="B299" s="101" t="s">
        <v>204</v>
      </c>
      <c r="C299" s="45"/>
      <c r="D299" s="45"/>
      <c r="E299" s="45"/>
      <c r="F299" s="45" t="str">
        <f t="shared" si="8"/>
        <v/>
      </c>
      <c r="G299" s="45" t="str">
        <f t="shared" si="9"/>
        <v/>
      </c>
    </row>
    <row r="300" spans="1:7">
      <c r="A300" s="98" t="s">
        <v>563</v>
      </c>
      <c r="B300" s="101" t="s">
        <v>121</v>
      </c>
      <c r="C300" s="45"/>
      <c r="D300" s="45"/>
      <c r="E300" s="45"/>
      <c r="F300" s="45" t="str">
        <f t="shared" si="8"/>
        <v/>
      </c>
      <c r="G300" s="45" t="str">
        <f t="shared" si="9"/>
        <v/>
      </c>
    </row>
    <row r="301" spans="1:7">
      <c r="A301" s="98" t="s">
        <v>564</v>
      </c>
      <c r="B301" s="100" t="s">
        <v>565</v>
      </c>
      <c r="C301" s="45"/>
      <c r="D301" s="45"/>
      <c r="E301" s="45"/>
      <c r="F301" s="45" t="str">
        <f t="shared" si="8"/>
        <v/>
      </c>
      <c r="G301" s="45" t="str">
        <f t="shared" si="9"/>
        <v/>
      </c>
    </row>
    <row r="302" spans="1:7">
      <c r="A302" s="98" t="s">
        <v>566</v>
      </c>
      <c r="B302" s="102" t="s">
        <v>567</v>
      </c>
      <c r="C302" s="45">
        <f>SUM(C303:C311)</f>
        <v>0</v>
      </c>
      <c r="D302" s="45">
        <f>SUM(D303:D311)</f>
        <v>0</v>
      </c>
      <c r="E302" s="45">
        <f>SUM(E303:E311)</f>
        <v>0</v>
      </c>
      <c r="F302" s="45" t="str">
        <f t="shared" si="8"/>
        <v/>
      </c>
      <c r="G302" s="45" t="str">
        <f t="shared" si="9"/>
        <v/>
      </c>
    </row>
    <row r="303" spans="1:7">
      <c r="A303" s="98" t="s">
        <v>568</v>
      </c>
      <c r="B303" s="100" t="s">
        <v>103</v>
      </c>
      <c r="C303" s="45"/>
      <c r="D303" s="45"/>
      <c r="E303" s="45"/>
      <c r="F303" s="45" t="str">
        <f t="shared" si="8"/>
        <v/>
      </c>
      <c r="G303" s="45" t="str">
        <f t="shared" si="9"/>
        <v/>
      </c>
    </row>
    <row r="304" spans="1:7">
      <c r="A304" s="98" t="s">
        <v>569</v>
      </c>
      <c r="B304" s="101" t="s">
        <v>105</v>
      </c>
      <c r="C304" s="45"/>
      <c r="D304" s="45"/>
      <c r="E304" s="45"/>
      <c r="F304" s="45" t="str">
        <f t="shared" si="8"/>
        <v/>
      </c>
      <c r="G304" s="45" t="str">
        <f t="shared" si="9"/>
        <v/>
      </c>
    </row>
    <row r="305" spans="1:7">
      <c r="A305" s="98" t="s">
        <v>570</v>
      </c>
      <c r="B305" s="101" t="s">
        <v>107</v>
      </c>
      <c r="C305" s="45"/>
      <c r="D305" s="45"/>
      <c r="E305" s="45"/>
      <c r="F305" s="45" t="str">
        <f t="shared" si="8"/>
        <v/>
      </c>
      <c r="G305" s="45" t="str">
        <f t="shared" si="9"/>
        <v/>
      </c>
    </row>
    <row r="306" spans="1:7">
      <c r="A306" s="98" t="s">
        <v>571</v>
      </c>
      <c r="B306" s="101" t="s">
        <v>572</v>
      </c>
      <c r="C306" s="45"/>
      <c r="D306" s="45"/>
      <c r="E306" s="45"/>
      <c r="F306" s="45" t="str">
        <f t="shared" si="8"/>
        <v/>
      </c>
      <c r="G306" s="45" t="str">
        <f t="shared" si="9"/>
        <v/>
      </c>
    </row>
    <row r="307" spans="1:7">
      <c r="A307" s="98" t="s">
        <v>573</v>
      </c>
      <c r="B307" s="99" t="s">
        <v>574</v>
      </c>
      <c r="C307" s="45"/>
      <c r="D307" s="45"/>
      <c r="E307" s="45"/>
      <c r="F307" s="45" t="str">
        <f t="shared" si="8"/>
        <v/>
      </c>
      <c r="G307" s="45" t="str">
        <f t="shared" si="9"/>
        <v/>
      </c>
    </row>
    <row r="308" spans="1:7">
      <c r="A308" s="98" t="s">
        <v>575</v>
      </c>
      <c r="B308" s="100" t="s">
        <v>576</v>
      </c>
      <c r="C308" s="45"/>
      <c r="D308" s="45"/>
      <c r="E308" s="45"/>
      <c r="F308" s="45" t="str">
        <f t="shared" si="8"/>
        <v/>
      </c>
      <c r="G308" s="45" t="str">
        <f t="shared" si="9"/>
        <v/>
      </c>
    </row>
    <row r="309" spans="1:7">
      <c r="A309" s="98" t="s">
        <v>577</v>
      </c>
      <c r="B309" s="100" t="s">
        <v>204</v>
      </c>
      <c r="C309" s="45"/>
      <c r="D309" s="45"/>
      <c r="E309" s="45"/>
      <c r="F309" s="45" t="str">
        <f t="shared" si="8"/>
        <v/>
      </c>
      <c r="G309" s="45" t="str">
        <f t="shared" si="9"/>
        <v/>
      </c>
    </row>
    <row r="310" spans="1:7">
      <c r="A310" s="98" t="s">
        <v>578</v>
      </c>
      <c r="B310" s="100" t="s">
        <v>121</v>
      </c>
      <c r="C310" s="45"/>
      <c r="D310" s="45"/>
      <c r="E310" s="45"/>
      <c r="F310" s="45" t="str">
        <f t="shared" si="8"/>
        <v/>
      </c>
      <c r="G310" s="45" t="str">
        <f t="shared" si="9"/>
        <v/>
      </c>
    </row>
    <row r="311" spans="1:7">
      <c r="A311" s="98" t="s">
        <v>579</v>
      </c>
      <c r="B311" s="100" t="s">
        <v>580</v>
      </c>
      <c r="C311" s="45"/>
      <c r="D311" s="45"/>
      <c r="E311" s="45"/>
      <c r="F311" s="45" t="str">
        <f t="shared" si="8"/>
        <v/>
      </c>
      <c r="G311" s="45" t="str">
        <f t="shared" si="9"/>
        <v/>
      </c>
    </row>
    <row r="312" spans="1:7">
      <c r="A312" s="98" t="s">
        <v>581</v>
      </c>
      <c r="B312" s="101" t="s">
        <v>582</v>
      </c>
      <c r="C312" s="45">
        <f>SUM(C313:C321)</f>
        <v>0</v>
      </c>
      <c r="D312" s="45">
        <f>SUM(D313:D321)</f>
        <v>0</v>
      </c>
      <c r="E312" s="45">
        <f>SUM(E313:E321)</f>
        <v>0</v>
      </c>
      <c r="F312" s="45" t="str">
        <f t="shared" si="8"/>
        <v/>
      </c>
      <c r="G312" s="45" t="str">
        <f t="shared" si="9"/>
        <v/>
      </c>
    </row>
    <row r="313" spans="1:7">
      <c r="A313" s="98" t="s">
        <v>583</v>
      </c>
      <c r="B313" s="101" t="s">
        <v>103</v>
      </c>
      <c r="C313" s="45"/>
      <c r="D313" s="45"/>
      <c r="E313" s="45"/>
      <c r="F313" s="45" t="str">
        <f t="shared" si="8"/>
        <v/>
      </c>
      <c r="G313" s="45" t="str">
        <f t="shared" si="9"/>
        <v/>
      </c>
    </row>
    <row r="314" spans="1:7">
      <c r="A314" s="98" t="s">
        <v>584</v>
      </c>
      <c r="B314" s="101" t="s">
        <v>105</v>
      </c>
      <c r="C314" s="45"/>
      <c r="D314" s="45"/>
      <c r="E314" s="45"/>
      <c r="F314" s="45" t="str">
        <f t="shared" si="8"/>
        <v/>
      </c>
      <c r="G314" s="45" t="str">
        <f t="shared" si="9"/>
        <v/>
      </c>
    </row>
    <row r="315" spans="1:7">
      <c r="A315" s="98" t="s">
        <v>585</v>
      </c>
      <c r="B315" s="100" t="s">
        <v>107</v>
      </c>
      <c r="C315" s="45"/>
      <c r="D315" s="45"/>
      <c r="E315" s="45"/>
      <c r="F315" s="45" t="str">
        <f t="shared" si="8"/>
        <v/>
      </c>
      <c r="G315" s="45" t="str">
        <f t="shared" si="9"/>
        <v/>
      </c>
    </row>
    <row r="316" spans="1:7">
      <c r="A316" s="98" t="s">
        <v>586</v>
      </c>
      <c r="B316" s="100" t="s">
        <v>587</v>
      </c>
      <c r="C316" s="45"/>
      <c r="D316" s="45"/>
      <c r="E316" s="45"/>
      <c r="F316" s="45" t="str">
        <f t="shared" si="8"/>
        <v/>
      </c>
      <c r="G316" s="45" t="str">
        <f t="shared" si="9"/>
        <v/>
      </c>
    </row>
    <row r="317" spans="1:7">
      <c r="A317" s="98" t="s">
        <v>588</v>
      </c>
      <c r="B317" s="100" t="s">
        <v>589</v>
      </c>
      <c r="C317" s="45"/>
      <c r="D317" s="45"/>
      <c r="E317" s="45"/>
      <c r="F317" s="45" t="str">
        <f t="shared" si="8"/>
        <v/>
      </c>
      <c r="G317" s="45" t="str">
        <f t="shared" si="9"/>
        <v/>
      </c>
    </row>
    <row r="318" spans="1:7">
      <c r="A318" s="98" t="s">
        <v>590</v>
      </c>
      <c r="B318" s="101" t="s">
        <v>591</v>
      </c>
      <c r="C318" s="45"/>
      <c r="D318" s="45"/>
      <c r="E318" s="45"/>
      <c r="F318" s="45" t="str">
        <f t="shared" si="8"/>
        <v/>
      </c>
      <c r="G318" s="45" t="str">
        <f t="shared" si="9"/>
        <v/>
      </c>
    </row>
    <row r="319" spans="1:7">
      <c r="A319" s="98" t="s">
        <v>592</v>
      </c>
      <c r="B319" s="101" t="s">
        <v>204</v>
      </c>
      <c r="C319" s="45"/>
      <c r="D319" s="45"/>
      <c r="E319" s="45"/>
      <c r="F319" s="45" t="str">
        <f t="shared" si="8"/>
        <v/>
      </c>
      <c r="G319" s="45" t="str">
        <f t="shared" si="9"/>
        <v/>
      </c>
    </row>
    <row r="320" spans="1:7">
      <c r="A320" s="98" t="s">
        <v>593</v>
      </c>
      <c r="B320" s="101" t="s">
        <v>121</v>
      </c>
      <c r="C320" s="45"/>
      <c r="D320" s="45"/>
      <c r="E320" s="45"/>
      <c r="F320" s="45" t="str">
        <f t="shared" si="8"/>
        <v/>
      </c>
      <c r="G320" s="45" t="str">
        <f t="shared" si="9"/>
        <v/>
      </c>
    </row>
    <row r="321" spans="1:7">
      <c r="A321" s="98" t="s">
        <v>594</v>
      </c>
      <c r="B321" s="101" t="s">
        <v>595</v>
      </c>
      <c r="C321" s="45"/>
      <c r="D321" s="45"/>
      <c r="E321" s="45"/>
      <c r="F321" s="45" t="str">
        <f t="shared" si="8"/>
        <v/>
      </c>
      <c r="G321" s="45" t="str">
        <f t="shared" si="9"/>
        <v/>
      </c>
    </row>
    <row r="322" spans="1:7">
      <c r="A322" s="98" t="s">
        <v>596</v>
      </c>
      <c r="B322" s="99" t="s">
        <v>597</v>
      </c>
      <c r="C322" s="45">
        <f>SUM(C323:C329)</f>
        <v>0</v>
      </c>
      <c r="D322" s="45">
        <f>SUM(D323:D329)</f>
        <v>0</v>
      </c>
      <c r="E322" s="45">
        <f>SUM(E323:E329)</f>
        <v>0</v>
      </c>
      <c r="F322" s="45" t="str">
        <f t="shared" si="8"/>
        <v/>
      </c>
      <c r="G322" s="45" t="str">
        <f t="shared" si="9"/>
        <v/>
      </c>
    </row>
    <row r="323" spans="1:7">
      <c r="A323" s="98" t="s">
        <v>598</v>
      </c>
      <c r="B323" s="100" t="s">
        <v>103</v>
      </c>
      <c r="C323" s="45"/>
      <c r="D323" s="45"/>
      <c r="E323" s="45"/>
      <c r="F323" s="45" t="str">
        <f t="shared" si="8"/>
        <v/>
      </c>
      <c r="G323" s="45" t="str">
        <f t="shared" si="9"/>
        <v/>
      </c>
    </row>
    <row r="324" spans="1:7">
      <c r="A324" s="98" t="s">
        <v>599</v>
      </c>
      <c r="B324" s="100" t="s">
        <v>105</v>
      </c>
      <c r="C324" s="45"/>
      <c r="D324" s="45"/>
      <c r="E324" s="45"/>
      <c r="F324" s="45" t="str">
        <f t="shared" si="8"/>
        <v/>
      </c>
      <c r="G324" s="45" t="str">
        <f t="shared" si="9"/>
        <v/>
      </c>
    </row>
    <row r="325" spans="1:7">
      <c r="A325" s="98" t="s">
        <v>600</v>
      </c>
      <c r="B325" s="102" t="s">
        <v>107</v>
      </c>
      <c r="C325" s="45"/>
      <c r="D325" s="45"/>
      <c r="E325" s="45"/>
      <c r="F325" s="45" t="str">
        <f t="shared" si="8"/>
        <v/>
      </c>
      <c r="G325" s="45" t="str">
        <f t="shared" si="9"/>
        <v/>
      </c>
    </row>
    <row r="326" spans="1:7">
      <c r="A326" s="98" t="s">
        <v>601</v>
      </c>
      <c r="B326" s="103" t="s">
        <v>602</v>
      </c>
      <c r="C326" s="45"/>
      <c r="D326" s="45"/>
      <c r="E326" s="45"/>
      <c r="F326" s="45" t="str">
        <f t="shared" ref="F326:F389" si="10">IF(C326=0,"",ROUND(E326/C326*100,1))</f>
        <v/>
      </c>
      <c r="G326" s="45" t="str">
        <f t="shared" ref="G326:G389" si="11">IF(D326=0,"",ROUND(E326/D326*100,1))</f>
        <v/>
      </c>
    </row>
    <row r="327" spans="1:7">
      <c r="A327" s="98" t="s">
        <v>603</v>
      </c>
      <c r="B327" s="101" t="s">
        <v>604</v>
      </c>
      <c r="C327" s="45"/>
      <c r="D327" s="45"/>
      <c r="E327" s="45"/>
      <c r="F327" s="45" t="str">
        <f t="shared" si="10"/>
        <v/>
      </c>
      <c r="G327" s="45" t="str">
        <f t="shared" si="11"/>
        <v/>
      </c>
    </row>
    <row r="328" spans="1:7">
      <c r="A328" s="98" t="s">
        <v>605</v>
      </c>
      <c r="B328" s="101" t="s">
        <v>121</v>
      </c>
      <c r="C328" s="45"/>
      <c r="D328" s="45"/>
      <c r="E328" s="45"/>
      <c r="F328" s="45" t="str">
        <f t="shared" si="10"/>
        <v/>
      </c>
      <c r="G328" s="45" t="str">
        <f t="shared" si="11"/>
        <v/>
      </c>
    </row>
    <row r="329" spans="1:7">
      <c r="A329" s="98" t="s">
        <v>606</v>
      </c>
      <c r="B329" s="100" t="s">
        <v>607</v>
      </c>
      <c r="C329" s="45"/>
      <c r="D329" s="45"/>
      <c r="E329" s="45"/>
      <c r="F329" s="45" t="str">
        <f t="shared" si="10"/>
        <v/>
      </c>
      <c r="G329" s="45" t="str">
        <f t="shared" si="11"/>
        <v/>
      </c>
    </row>
    <row r="330" spans="1:7">
      <c r="A330" s="98" t="s">
        <v>608</v>
      </c>
      <c r="B330" s="100" t="s">
        <v>609</v>
      </c>
      <c r="C330" s="45">
        <f>SUM(C331:C335)</f>
        <v>0</v>
      </c>
      <c r="D330" s="45">
        <f>SUM(D331:D335)</f>
        <v>0</v>
      </c>
      <c r="E330" s="45">
        <f>SUM(E331:E335)</f>
        <v>0</v>
      </c>
      <c r="F330" s="45" t="str">
        <f t="shared" si="10"/>
        <v/>
      </c>
      <c r="G330" s="45" t="str">
        <f t="shared" si="11"/>
        <v/>
      </c>
    </row>
    <row r="331" spans="1:7">
      <c r="A331" s="98" t="s">
        <v>610</v>
      </c>
      <c r="B331" s="100" t="s">
        <v>103</v>
      </c>
      <c r="C331" s="45"/>
      <c r="D331" s="45"/>
      <c r="E331" s="45"/>
      <c r="F331" s="45" t="str">
        <f t="shared" si="10"/>
        <v/>
      </c>
      <c r="G331" s="45" t="str">
        <f t="shared" si="11"/>
        <v/>
      </c>
    </row>
    <row r="332" spans="1:7">
      <c r="A332" s="98" t="s">
        <v>611</v>
      </c>
      <c r="B332" s="101" t="s">
        <v>105</v>
      </c>
      <c r="C332" s="45"/>
      <c r="D332" s="45"/>
      <c r="E332" s="45"/>
      <c r="F332" s="45" t="str">
        <f t="shared" si="10"/>
        <v/>
      </c>
      <c r="G332" s="45" t="str">
        <f t="shared" si="11"/>
        <v/>
      </c>
    </row>
    <row r="333" spans="1:7">
      <c r="A333" s="98" t="s">
        <v>612</v>
      </c>
      <c r="B333" s="100" t="s">
        <v>204</v>
      </c>
      <c r="C333" s="45"/>
      <c r="D333" s="45"/>
      <c r="E333" s="45"/>
      <c r="F333" s="45" t="str">
        <f t="shared" si="10"/>
        <v/>
      </c>
      <c r="G333" s="45" t="str">
        <f t="shared" si="11"/>
        <v/>
      </c>
    </row>
    <row r="334" spans="1:7">
      <c r="A334" s="98" t="s">
        <v>613</v>
      </c>
      <c r="B334" s="101" t="s">
        <v>614</v>
      </c>
      <c r="C334" s="45"/>
      <c r="D334" s="45"/>
      <c r="E334" s="45"/>
      <c r="F334" s="45" t="str">
        <f t="shared" si="10"/>
        <v/>
      </c>
      <c r="G334" s="45" t="str">
        <f t="shared" si="11"/>
        <v/>
      </c>
    </row>
    <row r="335" spans="1:7">
      <c r="A335" s="98" t="s">
        <v>615</v>
      </c>
      <c r="B335" s="100" t="s">
        <v>616</v>
      </c>
      <c r="C335" s="45"/>
      <c r="D335" s="45"/>
      <c r="E335" s="45"/>
      <c r="F335" s="45" t="str">
        <f t="shared" si="10"/>
        <v/>
      </c>
      <c r="G335" s="45" t="str">
        <f t="shared" si="11"/>
        <v/>
      </c>
    </row>
    <row r="336" spans="1:7">
      <c r="A336" s="98" t="s">
        <v>617</v>
      </c>
      <c r="B336" s="100" t="s">
        <v>618</v>
      </c>
      <c r="C336" s="45">
        <f>SUM(C337:C338)</f>
        <v>0</v>
      </c>
      <c r="D336" s="45">
        <f>SUM(D337:D338)</f>
        <v>0</v>
      </c>
      <c r="E336" s="45">
        <f>SUM(E337:E338)</f>
        <v>0</v>
      </c>
      <c r="F336" s="45" t="str">
        <f t="shared" si="10"/>
        <v/>
      </c>
      <c r="G336" s="45" t="str">
        <f t="shared" si="11"/>
        <v/>
      </c>
    </row>
    <row r="337" spans="1:7">
      <c r="A337" s="98" t="s">
        <v>619</v>
      </c>
      <c r="B337" s="100" t="s">
        <v>620</v>
      </c>
      <c r="C337" s="45"/>
      <c r="D337" s="45"/>
      <c r="E337" s="45"/>
      <c r="F337" s="45" t="str">
        <f t="shared" si="10"/>
        <v/>
      </c>
      <c r="G337" s="45" t="str">
        <f t="shared" si="11"/>
        <v/>
      </c>
    </row>
    <row r="338" spans="1:7">
      <c r="A338" s="98" t="s">
        <v>621</v>
      </c>
      <c r="B338" s="100" t="s">
        <v>622</v>
      </c>
      <c r="C338" s="45"/>
      <c r="D338" s="45"/>
      <c r="E338" s="45"/>
      <c r="F338" s="45" t="str">
        <f t="shared" si="10"/>
        <v/>
      </c>
      <c r="G338" s="45" t="str">
        <f t="shared" si="11"/>
        <v/>
      </c>
    </row>
    <row r="339" spans="1:7">
      <c r="A339" s="98" t="s">
        <v>623</v>
      </c>
      <c r="B339" s="99" t="s">
        <v>56</v>
      </c>
      <c r="C339" s="45">
        <f>SUM(C340,C345,C352,C358,C364,C368,C372,C376,C382,C389)</f>
        <v>25154</v>
      </c>
      <c r="D339" s="45">
        <f>SUM(D340,D345,D352,D358,D364,D368,D372,D376,D382,D389)</f>
        <v>25951</v>
      </c>
      <c r="E339" s="45">
        <f>SUM(E340,E345,E352,E358,E364,E368,E372,E376,E382,E389)</f>
        <v>26438</v>
      </c>
      <c r="F339" s="45">
        <f t="shared" si="10"/>
        <v>105</v>
      </c>
      <c r="G339" s="45">
        <f t="shared" si="11"/>
        <v>102</v>
      </c>
    </row>
    <row r="340" spans="1:7">
      <c r="A340" s="98" t="s">
        <v>624</v>
      </c>
      <c r="B340" s="101" t="s">
        <v>625</v>
      </c>
      <c r="C340" s="45">
        <f>SUM(C341:C344)</f>
        <v>525</v>
      </c>
      <c r="D340" s="45">
        <f>SUM(D341:D344)</f>
        <v>785</v>
      </c>
      <c r="E340" s="45">
        <f>SUM(E341:E344)</f>
        <v>743</v>
      </c>
      <c r="F340" s="45">
        <f t="shared" si="10"/>
        <v>142</v>
      </c>
      <c r="G340" s="45">
        <f t="shared" si="11"/>
        <v>95</v>
      </c>
    </row>
    <row r="341" spans="1:7">
      <c r="A341" s="98" t="s">
        <v>626</v>
      </c>
      <c r="B341" s="100" t="s">
        <v>103</v>
      </c>
      <c r="C341" s="45">
        <v>525</v>
      </c>
      <c r="D341" s="45">
        <v>785</v>
      </c>
      <c r="E341" s="45">
        <v>743</v>
      </c>
      <c r="F341" s="45">
        <f t="shared" si="10"/>
        <v>142</v>
      </c>
      <c r="G341" s="45">
        <f t="shared" si="11"/>
        <v>95</v>
      </c>
    </row>
    <row r="342" spans="1:7">
      <c r="A342" s="98" t="s">
        <v>627</v>
      </c>
      <c r="B342" s="100" t="s">
        <v>105</v>
      </c>
      <c r="C342" s="45"/>
      <c r="D342" s="45"/>
      <c r="E342" s="45"/>
      <c r="F342" s="45" t="str">
        <f t="shared" si="10"/>
        <v/>
      </c>
      <c r="G342" s="45" t="str">
        <f t="shared" si="11"/>
        <v/>
      </c>
    </row>
    <row r="343" spans="1:7">
      <c r="A343" s="98" t="s">
        <v>628</v>
      </c>
      <c r="B343" s="100" t="s">
        <v>107</v>
      </c>
      <c r="C343" s="45"/>
      <c r="D343" s="45"/>
      <c r="E343" s="45"/>
      <c r="F343" s="45" t="str">
        <f t="shared" si="10"/>
        <v/>
      </c>
      <c r="G343" s="45" t="str">
        <f t="shared" si="11"/>
        <v/>
      </c>
    </row>
    <row r="344" spans="1:7">
      <c r="A344" s="98" t="s">
        <v>629</v>
      </c>
      <c r="B344" s="103" t="s">
        <v>630</v>
      </c>
      <c r="C344" s="45"/>
      <c r="D344" s="45"/>
      <c r="E344" s="45"/>
      <c r="F344" s="45" t="str">
        <f t="shared" si="10"/>
        <v/>
      </c>
      <c r="G344" s="45" t="str">
        <f t="shared" si="11"/>
        <v/>
      </c>
    </row>
    <row r="345" spans="1:7">
      <c r="A345" s="98" t="s">
        <v>631</v>
      </c>
      <c r="B345" s="100" t="s">
        <v>632</v>
      </c>
      <c r="C345" s="45">
        <f>SUM(C346:C351)</f>
        <v>22256</v>
      </c>
      <c r="D345" s="45">
        <f>SUM(D346:D351)</f>
        <v>21048</v>
      </c>
      <c r="E345" s="45">
        <f>SUM(E346:E351)</f>
        <v>22689</v>
      </c>
      <c r="F345" s="45">
        <f t="shared" si="10"/>
        <v>102</v>
      </c>
      <c r="G345" s="45">
        <f t="shared" si="11"/>
        <v>108</v>
      </c>
    </row>
    <row r="346" spans="1:7">
      <c r="A346" s="98" t="s">
        <v>633</v>
      </c>
      <c r="B346" s="100" t="s">
        <v>634</v>
      </c>
      <c r="C346" s="45">
        <v>1144</v>
      </c>
      <c r="D346" s="45">
        <v>112</v>
      </c>
      <c r="E346" s="45">
        <v>447</v>
      </c>
      <c r="F346" s="45">
        <f t="shared" si="10"/>
        <v>39</v>
      </c>
      <c r="G346" s="45">
        <f t="shared" si="11"/>
        <v>399</v>
      </c>
    </row>
    <row r="347" spans="1:7">
      <c r="A347" s="98" t="s">
        <v>635</v>
      </c>
      <c r="B347" s="100" t="s">
        <v>636</v>
      </c>
      <c r="C347" s="45">
        <v>20843</v>
      </c>
      <c r="D347" s="45">
        <v>17784</v>
      </c>
      <c r="E347" s="45">
        <v>22180</v>
      </c>
      <c r="F347" s="45">
        <f t="shared" si="10"/>
        <v>106</v>
      </c>
      <c r="G347" s="45">
        <f t="shared" si="11"/>
        <v>125</v>
      </c>
    </row>
    <row r="348" spans="1:7">
      <c r="A348" s="98" t="s">
        <v>637</v>
      </c>
      <c r="B348" s="101" t="s">
        <v>638</v>
      </c>
      <c r="C348" s="45">
        <v>209</v>
      </c>
      <c r="D348" s="45">
        <v>2771</v>
      </c>
      <c r="E348" s="45">
        <v>62</v>
      </c>
      <c r="F348" s="45">
        <f t="shared" si="10"/>
        <v>30</v>
      </c>
      <c r="G348" s="45">
        <f t="shared" si="11"/>
        <v>2</v>
      </c>
    </row>
    <row r="349" spans="1:7">
      <c r="A349" s="98" t="s">
        <v>639</v>
      </c>
      <c r="B349" s="101" t="s">
        <v>640</v>
      </c>
      <c r="C349" s="45"/>
      <c r="D349" s="45"/>
      <c r="E349" s="45"/>
      <c r="F349" s="45" t="str">
        <f t="shared" si="10"/>
        <v/>
      </c>
      <c r="G349" s="45" t="str">
        <f t="shared" si="11"/>
        <v/>
      </c>
    </row>
    <row r="350" spans="1:7">
      <c r="A350" s="98" t="s">
        <v>641</v>
      </c>
      <c r="B350" s="101" t="s">
        <v>642</v>
      </c>
      <c r="C350" s="45"/>
      <c r="D350" s="45"/>
      <c r="E350" s="45"/>
      <c r="F350" s="45" t="str">
        <f t="shared" si="10"/>
        <v/>
      </c>
      <c r="G350" s="45" t="str">
        <f t="shared" si="11"/>
        <v/>
      </c>
    </row>
    <row r="351" spans="1:7">
      <c r="A351" s="98" t="s">
        <v>643</v>
      </c>
      <c r="B351" s="100" t="s">
        <v>644</v>
      </c>
      <c r="C351" s="45">
        <v>60</v>
      </c>
      <c r="D351" s="45">
        <v>381</v>
      </c>
      <c r="E351" s="45"/>
      <c r="F351" s="45">
        <f t="shared" si="10"/>
        <v>0</v>
      </c>
      <c r="G351" s="45">
        <f t="shared" si="11"/>
        <v>0</v>
      </c>
    </row>
    <row r="352" spans="1:7">
      <c r="A352" s="98" t="s">
        <v>645</v>
      </c>
      <c r="B352" s="100" t="s">
        <v>646</v>
      </c>
      <c r="C352" s="45">
        <f>SUM(C353:C357)</f>
        <v>0</v>
      </c>
      <c r="D352" s="45">
        <f>SUM(D353:D357)</f>
        <v>0</v>
      </c>
      <c r="E352" s="45">
        <f>SUM(E353:E357)</f>
        <v>0</v>
      </c>
      <c r="F352" s="45" t="str">
        <f t="shared" si="10"/>
        <v/>
      </c>
      <c r="G352" s="45" t="str">
        <f t="shared" si="11"/>
        <v/>
      </c>
    </row>
    <row r="353" spans="1:7">
      <c r="A353" s="98" t="s">
        <v>647</v>
      </c>
      <c r="B353" s="100" t="s">
        <v>648</v>
      </c>
      <c r="C353" s="45"/>
      <c r="D353" s="45"/>
      <c r="E353" s="45"/>
      <c r="F353" s="45" t="str">
        <f t="shared" si="10"/>
        <v/>
      </c>
      <c r="G353" s="45" t="str">
        <f t="shared" si="11"/>
        <v/>
      </c>
    </row>
    <row r="354" spans="1:7">
      <c r="A354" s="98" t="s">
        <v>649</v>
      </c>
      <c r="B354" s="100" t="s">
        <v>650</v>
      </c>
      <c r="C354" s="45"/>
      <c r="D354" s="45"/>
      <c r="E354" s="45"/>
      <c r="F354" s="45" t="str">
        <f t="shared" si="10"/>
        <v/>
      </c>
      <c r="G354" s="45" t="str">
        <f t="shared" si="11"/>
        <v/>
      </c>
    </row>
    <row r="355" spans="1:7">
      <c r="A355" s="98" t="s">
        <v>651</v>
      </c>
      <c r="B355" s="100" t="s">
        <v>652</v>
      </c>
      <c r="C355" s="45"/>
      <c r="D355" s="45"/>
      <c r="E355" s="45"/>
      <c r="F355" s="45" t="str">
        <f t="shared" si="10"/>
        <v/>
      </c>
      <c r="G355" s="45" t="str">
        <f t="shared" si="11"/>
        <v/>
      </c>
    </row>
    <row r="356" spans="1:7">
      <c r="A356" s="98" t="s">
        <v>653</v>
      </c>
      <c r="B356" s="101" t="s">
        <v>654</v>
      </c>
      <c r="C356" s="45"/>
      <c r="D356" s="45"/>
      <c r="E356" s="45"/>
      <c r="F356" s="45" t="str">
        <f t="shared" si="10"/>
        <v/>
      </c>
      <c r="G356" s="45" t="str">
        <f t="shared" si="11"/>
        <v/>
      </c>
    </row>
    <row r="357" spans="1:7">
      <c r="A357" s="98" t="s">
        <v>655</v>
      </c>
      <c r="B357" s="101" t="s">
        <v>656</v>
      </c>
      <c r="C357" s="45"/>
      <c r="D357" s="45"/>
      <c r="E357" s="45"/>
      <c r="F357" s="45" t="str">
        <f t="shared" si="10"/>
        <v/>
      </c>
      <c r="G357" s="45" t="str">
        <f t="shared" si="11"/>
        <v/>
      </c>
    </row>
    <row r="358" spans="1:7">
      <c r="A358" s="98" t="s">
        <v>657</v>
      </c>
      <c r="B358" s="99" t="s">
        <v>658</v>
      </c>
      <c r="C358" s="45">
        <f>SUM(C359:C363)</f>
        <v>0</v>
      </c>
      <c r="D358" s="45">
        <f>SUM(D359:D363)</f>
        <v>0</v>
      </c>
      <c r="E358" s="45">
        <f>SUM(E359:E363)</f>
        <v>0</v>
      </c>
      <c r="F358" s="45" t="str">
        <f t="shared" si="10"/>
        <v/>
      </c>
      <c r="G358" s="45" t="str">
        <f t="shared" si="11"/>
        <v/>
      </c>
    </row>
    <row r="359" spans="1:7">
      <c r="A359" s="98" t="s">
        <v>659</v>
      </c>
      <c r="B359" s="100" t="s">
        <v>660</v>
      </c>
      <c r="C359" s="45"/>
      <c r="D359" s="45"/>
      <c r="E359" s="45"/>
      <c r="F359" s="45" t="str">
        <f t="shared" si="10"/>
        <v/>
      </c>
      <c r="G359" s="45" t="str">
        <f t="shared" si="11"/>
        <v/>
      </c>
    </row>
    <row r="360" spans="1:7">
      <c r="A360" s="98" t="s">
        <v>661</v>
      </c>
      <c r="B360" s="100" t="s">
        <v>662</v>
      </c>
      <c r="C360" s="45"/>
      <c r="D360" s="45"/>
      <c r="E360" s="45"/>
      <c r="F360" s="45" t="str">
        <f t="shared" si="10"/>
        <v/>
      </c>
      <c r="G360" s="45" t="str">
        <f t="shared" si="11"/>
        <v/>
      </c>
    </row>
    <row r="361" spans="1:7">
      <c r="A361" s="98" t="s">
        <v>663</v>
      </c>
      <c r="B361" s="100" t="s">
        <v>664</v>
      </c>
      <c r="C361" s="45"/>
      <c r="D361" s="45"/>
      <c r="E361" s="45"/>
      <c r="F361" s="45" t="str">
        <f t="shared" si="10"/>
        <v/>
      </c>
      <c r="G361" s="45" t="str">
        <f t="shared" si="11"/>
        <v/>
      </c>
    </row>
    <row r="362" spans="1:7">
      <c r="A362" s="98" t="s">
        <v>665</v>
      </c>
      <c r="B362" s="101" t="s">
        <v>666</v>
      </c>
      <c r="C362" s="45"/>
      <c r="D362" s="45"/>
      <c r="E362" s="45"/>
      <c r="F362" s="45" t="str">
        <f t="shared" si="10"/>
        <v/>
      </c>
      <c r="G362" s="45" t="str">
        <f t="shared" si="11"/>
        <v/>
      </c>
    </row>
    <row r="363" spans="1:7">
      <c r="A363" s="98" t="s">
        <v>667</v>
      </c>
      <c r="B363" s="101" t="s">
        <v>668</v>
      </c>
      <c r="C363" s="45"/>
      <c r="D363" s="45"/>
      <c r="E363" s="45"/>
      <c r="F363" s="45" t="str">
        <f t="shared" si="10"/>
        <v/>
      </c>
      <c r="G363" s="45" t="str">
        <f t="shared" si="11"/>
        <v/>
      </c>
    </row>
    <row r="364" spans="1:7">
      <c r="A364" s="98" t="s">
        <v>669</v>
      </c>
      <c r="B364" s="101" t="s">
        <v>670</v>
      </c>
      <c r="C364" s="45">
        <f>SUM(C365:C367)</f>
        <v>0</v>
      </c>
      <c r="D364" s="45">
        <f>SUM(D365:D367)</f>
        <v>0</v>
      </c>
      <c r="E364" s="45">
        <f>SUM(E365:E367)</f>
        <v>0</v>
      </c>
      <c r="F364" s="45" t="str">
        <f t="shared" si="10"/>
        <v/>
      </c>
      <c r="G364" s="45" t="str">
        <f t="shared" si="11"/>
        <v/>
      </c>
    </row>
    <row r="365" spans="1:7">
      <c r="A365" s="98" t="s">
        <v>671</v>
      </c>
      <c r="B365" s="100" t="s">
        <v>672</v>
      </c>
      <c r="C365" s="45"/>
      <c r="D365" s="45"/>
      <c r="E365" s="45"/>
      <c r="F365" s="45" t="str">
        <f t="shared" si="10"/>
        <v/>
      </c>
      <c r="G365" s="45" t="str">
        <f t="shared" si="11"/>
        <v/>
      </c>
    </row>
    <row r="366" spans="1:7">
      <c r="A366" s="98" t="s">
        <v>673</v>
      </c>
      <c r="B366" s="100" t="s">
        <v>674</v>
      </c>
      <c r="C366" s="45"/>
      <c r="D366" s="45"/>
      <c r="E366" s="45"/>
      <c r="F366" s="45" t="str">
        <f t="shared" si="10"/>
        <v/>
      </c>
      <c r="G366" s="45" t="str">
        <f t="shared" si="11"/>
        <v/>
      </c>
    </row>
    <row r="367" spans="1:7">
      <c r="A367" s="98" t="s">
        <v>675</v>
      </c>
      <c r="B367" s="100" t="s">
        <v>676</v>
      </c>
      <c r="C367" s="45"/>
      <c r="D367" s="45"/>
      <c r="E367" s="45"/>
      <c r="F367" s="45" t="str">
        <f t="shared" si="10"/>
        <v/>
      </c>
      <c r="G367" s="45" t="str">
        <f t="shared" si="11"/>
        <v/>
      </c>
    </row>
    <row r="368" spans="1:7">
      <c r="A368" s="98" t="s">
        <v>677</v>
      </c>
      <c r="B368" s="101" t="s">
        <v>678</v>
      </c>
      <c r="C368" s="45">
        <f>SUM(C369:C371)</f>
        <v>0</v>
      </c>
      <c r="D368" s="45">
        <f>SUM(D369:D371)</f>
        <v>0</v>
      </c>
      <c r="E368" s="45">
        <f>SUM(E369:E371)</f>
        <v>0</v>
      </c>
      <c r="F368" s="45" t="str">
        <f t="shared" si="10"/>
        <v/>
      </c>
      <c r="G368" s="45" t="str">
        <f t="shared" si="11"/>
        <v/>
      </c>
    </row>
    <row r="369" spans="1:7">
      <c r="A369" s="98" t="s">
        <v>679</v>
      </c>
      <c r="B369" s="101" t="s">
        <v>680</v>
      </c>
      <c r="C369" s="45"/>
      <c r="D369" s="45"/>
      <c r="E369" s="45"/>
      <c r="F369" s="45" t="str">
        <f t="shared" si="10"/>
        <v/>
      </c>
      <c r="G369" s="45" t="str">
        <f t="shared" si="11"/>
        <v/>
      </c>
    </row>
    <row r="370" spans="1:7">
      <c r="A370" s="98" t="s">
        <v>681</v>
      </c>
      <c r="B370" s="101" t="s">
        <v>682</v>
      </c>
      <c r="C370" s="45"/>
      <c r="D370" s="45"/>
      <c r="E370" s="45"/>
      <c r="F370" s="45" t="str">
        <f t="shared" si="10"/>
        <v/>
      </c>
      <c r="G370" s="45" t="str">
        <f t="shared" si="11"/>
        <v/>
      </c>
    </row>
    <row r="371" spans="1:7">
      <c r="A371" s="98" t="s">
        <v>683</v>
      </c>
      <c r="B371" s="99" t="s">
        <v>684</v>
      </c>
      <c r="C371" s="45"/>
      <c r="D371" s="45"/>
      <c r="E371" s="45"/>
      <c r="F371" s="45" t="str">
        <f t="shared" si="10"/>
        <v/>
      </c>
      <c r="G371" s="45" t="str">
        <f t="shared" si="11"/>
        <v/>
      </c>
    </row>
    <row r="372" spans="1:7">
      <c r="A372" s="98" t="s">
        <v>685</v>
      </c>
      <c r="B372" s="100" t="s">
        <v>686</v>
      </c>
      <c r="C372" s="45">
        <f>SUM(C373:C375)</f>
        <v>0</v>
      </c>
      <c r="D372" s="45">
        <f>SUM(D373:D375)</f>
        <v>0</v>
      </c>
      <c r="E372" s="45">
        <f>SUM(E373:E375)</f>
        <v>0</v>
      </c>
      <c r="F372" s="45" t="str">
        <f t="shared" si="10"/>
        <v/>
      </c>
      <c r="G372" s="45" t="str">
        <f t="shared" si="11"/>
        <v/>
      </c>
    </row>
    <row r="373" spans="1:7">
      <c r="A373" s="98" t="s">
        <v>687</v>
      </c>
      <c r="B373" s="100" t="s">
        <v>688</v>
      </c>
      <c r="C373" s="45"/>
      <c r="D373" s="45"/>
      <c r="E373" s="45"/>
      <c r="F373" s="45" t="str">
        <f t="shared" si="10"/>
        <v/>
      </c>
      <c r="G373" s="45" t="str">
        <f t="shared" si="11"/>
        <v/>
      </c>
    </row>
    <row r="374" spans="1:7">
      <c r="A374" s="98" t="s">
        <v>689</v>
      </c>
      <c r="B374" s="100" t="s">
        <v>690</v>
      </c>
      <c r="C374" s="45"/>
      <c r="D374" s="45"/>
      <c r="E374" s="45"/>
      <c r="F374" s="45" t="str">
        <f t="shared" si="10"/>
        <v/>
      </c>
      <c r="G374" s="45" t="str">
        <f t="shared" si="11"/>
        <v/>
      </c>
    </row>
    <row r="375" spans="1:7">
      <c r="A375" s="98" t="s">
        <v>691</v>
      </c>
      <c r="B375" s="101" t="s">
        <v>692</v>
      </c>
      <c r="C375" s="45"/>
      <c r="D375" s="45"/>
      <c r="E375" s="45"/>
      <c r="F375" s="45" t="str">
        <f t="shared" si="10"/>
        <v/>
      </c>
      <c r="G375" s="45" t="str">
        <f t="shared" si="11"/>
        <v/>
      </c>
    </row>
    <row r="376" spans="1:7">
      <c r="A376" s="98" t="s">
        <v>693</v>
      </c>
      <c r="B376" s="101" t="s">
        <v>694</v>
      </c>
      <c r="C376" s="45">
        <f>SUM(C377:C381)</f>
        <v>244</v>
      </c>
      <c r="D376" s="45">
        <f>SUM(D377:D381)</f>
        <v>236</v>
      </c>
      <c r="E376" s="45">
        <f>SUM(E377:E381)</f>
        <v>242</v>
      </c>
      <c r="F376" s="45">
        <f t="shared" si="10"/>
        <v>99</v>
      </c>
      <c r="G376" s="45">
        <f t="shared" si="11"/>
        <v>103</v>
      </c>
    </row>
    <row r="377" spans="1:7">
      <c r="A377" s="98" t="s">
        <v>695</v>
      </c>
      <c r="B377" s="101" t="s">
        <v>696</v>
      </c>
      <c r="C377" s="45">
        <v>244</v>
      </c>
      <c r="D377" s="45">
        <v>236</v>
      </c>
      <c r="E377" s="45">
        <v>242</v>
      </c>
      <c r="F377" s="45">
        <f t="shared" si="10"/>
        <v>99</v>
      </c>
      <c r="G377" s="45">
        <f t="shared" si="11"/>
        <v>103</v>
      </c>
    </row>
    <row r="378" spans="1:7">
      <c r="A378" s="98" t="s">
        <v>697</v>
      </c>
      <c r="B378" s="100" t="s">
        <v>698</v>
      </c>
      <c r="C378" s="45"/>
      <c r="D378" s="45"/>
      <c r="E378" s="45"/>
      <c r="F378" s="45" t="str">
        <f t="shared" si="10"/>
        <v/>
      </c>
      <c r="G378" s="45" t="str">
        <f t="shared" si="11"/>
        <v/>
      </c>
    </row>
    <row r="379" spans="1:7">
      <c r="A379" s="98" t="s">
        <v>699</v>
      </c>
      <c r="B379" s="100" t="s">
        <v>700</v>
      </c>
      <c r="C379" s="45"/>
      <c r="D379" s="45"/>
      <c r="E379" s="45"/>
      <c r="F379" s="45" t="str">
        <f t="shared" si="10"/>
        <v/>
      </c>
      <c r="G379" s="45" t="str">
        <f t="shared" si="11"/>
        <v/>
      </c>
    </row>
    <row r="380" spans="1:7">
      <c r="A380" s="98" t="s">
        <v>701</v>
      </c>
      <c r="B380" s="100" t="s">
        <v>702</v>
      </c>
      <c r="C380" s="45"/>
      <c r="D380" s="45"/>
      <c r="E380" s="45"/>
      <c r="F380" s="45" t="str">
        <f t="shared" si="10"/>
        <v/>
      </c>
      <c r="G380" s="45" t="str">
        <f t="shared" si="11"/>
        <v/>
      </c>
    </row>
    <row r="381" spans="1:7">
      <c r="A381" s="98" t="s">
        <v>703</v>
      </c>
      <c r="B381" s="100" t="s">
        <v>704</v>
      </c>
      <c r="C381" s="45"/>
      <c r="D381" s="45"/>
      <c r="E381" s="45"/>
      <c r="F381" s="45" t="str">
        <f t="shared" si="10"/>
        <v/>
      </c>
      <c r="G381" s="45" t="str">
        <f t="shared" si="11"/>
        <v/>
      </c>
    </row>
    <row r="382" spans="1:7">
      <c r="A382" s="98" t="s">
        <v>705</v>
      </c>
      <c r="B382" s="100" t="s">
        <v>706</v>
      </c>
      <c r="C382" s="45">
        <f>SUM(C383:C388)</f>
        <v>1780</v>
      </c>
      <c r="D382" s="45">
        <f>SUM(D383:D388)</f>
        <v>644</v>
      </c>
      <c r="E382" s="45">
        <f>SUM(E383:E388)</f>
        <v>2764</v>
      </c>
      <c r="F382" s="45">
        <f t="shared" si="10"/>
        <v>155</v>
      </c>
      <c r="G382" s="45">
        <f t="shared" si="11"/>
        <v>429</v>
      </c>
    </row>
    <row r="383" spans="1:7">
      <c r="A383" s="98" t="s">
        <v>707</v>
      </c>
      <c r="B383" s="101" t="s">
        <v>708</v>
      </c>
      <c r="C383" s="45"/>
      <c r="D383" s="45"/>
      <c r="E383" s="45"/>
      <c r="F383" s="45" t="str">
        <f t="shared" si="10"/>
        <v/>
      </c>
      <c r="G383" s="45" t="str">
        <f t="shared" si="11"/>
        <v/>
      </c>
    </row>
    <row r="384" spans="1:7">
      <c r="A384" s="98" t="s">
        <v>709</v>
      </c>
      <c r="B384" s="101" t="s">
        <v>710</v>
      </c>
      <c r="C384" s="45"/>
      <c r="D384" s="45"/>
      <c r="E384" s="45"/>
      <c r="F384" s="45" t="str">
        <f t="shared" si="10"/>
        <v/>
      </c>
      <c r="G384" s="45" t="str">
        <f t="shared" si="11"/>
        <v/>
      </c>
    </row>
    <row r="385" spans="1:7">
      <c r="A385" s="98" t="s">
        <v>711</v>
      </c>
      <c r="B385" s="101" t="s">
        <v>712</v>
      </c>
      <c r="C385" s="45"/>
      <c r="D385" s="45"/>
      <c r="E385" s="45"/>
      <c r="F385" s="45" t="str">
        <f t="shared" si="10"/>
        <v/>
      </c>
      <c r="G385" s="45" t="str">
        <f t="shared" si="11"/>
        <v/>
      </c>
    </row>
    <row r="386" spans="1:7">
      <c r="A386" s="98" t="s">
        <v>713</v>
      </c>
      <c r="B386" s="99" t="s">
        <v>714</v>
      </c>
      <c r="C386" s="45"/>
      <c r="D386" s="45"/>
      <c r="E386" s="45"/>
      <c r="F386" s="45" t="str">
        <f t="shared" si="10"/>
        <v/>
      </c>
      <c r="G386" s="45" t="str">
        <f t="shared" si="11"/>
        <v/>
      </c>
    </row>
    <row r="387" spans="1:7">
      <c r="A387" s="98" t="s">
        <v>715</v>
      </c>
      <c r="B387" s="100" t="s">
        <v>716</v>
      </c>
      <c r="C387" s="45"/>
      <c r="D387" s="45"/>
      <c r="E387" s="45"/>
      <c r="F387" s="45" t="str">
        <f t="shared" si="10"/>
        <v/>
      </c>
      <c r="G387" s="45" t="str">
        <f t="shared" si="11"/>
        <v/>
      </c>
    </row>
    <row r="388" spans="1:7">
      <c r="A388" s="98" t="s">
        <v>717</v>
      </c>
      <c r="B388" s="100" t="s">
        <v>718</v>
      </c>
      <c r="C388" s="45">
        <v>1780</v>
      </c>
      <c r="D388" s="45">
        <v>644</v>
      </c>
      <c r="E388" s="45">
        <v>2764</v>
      </c>
      <c r="F388" s="45">
        <f t="shared" si="10"/>
        <v>155</v>
      </c>
      <c r="G388" s="45">
        <f t="shared" si="11"/>
        <v>429</v>
      </c>
    </row>
    <row r="389" spans="1:7">
      <c r="A389" s="98" t="s">
        <v>719</v>
      </c>
      <c r="B389" s="100" t="s">
        <v>720</v>
      </c>
      <c r="C389" s="45">
        <v>349</v>
      </c>
      <c r="D389" s="45">
        <v>3238</v>
      </c>
      <c r="E389" s="45"/>
      <c r="F389" s="45">
        <f t="shared" si="10"/>
        <v>0</v>
      </c>
      <c r="G389" s="45">
        <f t="shared" si="11"/>
        <v>0</v>
      </c>
    </row>
    <row r="390" spans="1:7">
      <c r="A390" s="98" t="s">
        <v>721</v>
      </c>
      <c r="B390" s="99" t="s">
        <v>57</v>
      </c>
      <c r="C390" s="45">
        <f>SUM(C391,C396,C405,C411,C416,C421,C426,C433,C437,C441)</f>
        <v>285</v>
      </c>
      <c r="D390" s="45">
        <f>SUM(D391,D396,D405,D411,D416,D421,D426,D433,D437,D441)</f>
        <v>2972</v>
      </c>
      <c r="E390" s="45">
        <f>SUM(E391,E396,E405,E411,E416,E421,E426,E433,E437,E441)</f>
        <v>1451</v>
      </c>
      <c r="F390" s="45">
        <f t="shared" ref="F390:F453" si="12">IF(C390=0,"",ROUND(E390/C390*100,1))</f>
        <v>509</v>
      </c>
      <c r="G390" s="45">
        <f t="shared" ref="G390:G453" si="13">IF(D390=0,"",ROUND(E390/D390*100,1))</f>
        <v>49</v>
      </c>
    </row>
    <row r="391" spans="1:7">
      <c r="A391" s="98" t="s">
        <v>722</v>
      </c>
      <c r="B391" s="101" t="s">
        <v>723</v>
      </c>
      <c r="C391" s="45">
        <f>SUM(C392:C395)</f>
        <v>129</v>
      </c>
      <c r="D391" s="45">
        <f>SUM(D392:D395)</f>
        <v>129</v>
      </c>
      <c r="E391" s="45">
        <f>SUM(E392:E395)</f>
        <v>977</v>
      </c>
      <c r="F391" s="45">
        <f t="shared" si="12"/>
        <v>757</v>
      </c>
      <c r="G391" s="45">
        <f t="shared" si="13"/>
        <v>757</v>
      </c>
    </row>
    <row r="392" spans="1:7">
      <c r="A392" s="98" t="s">
        <v>724</v>
      </c>
      <c r="B392" s="100" t="s">
        <v>103</v>
      </c>
      <c r="C392" s="45">
        <v>129</v>
      </c>
      <c r="D392" s="45">
        <v>129</v>
      </c>
      <c r="E392" s="45">
        <v>977</v>
      </c>
      <c r="F392" s="45">
        <f t="shared" si="12"/>
        <v>757</v>
      </c>
      <c r="G392" s="45">
        <f t="shared" si="13"/>
        <v>757</v>
      </c>
    </row>
    <row r="393" spans="1:7">
      <c r="A393" s="98" t="s">
        <v>725</v>
      </c>
      <c r="B393" s="100" t="s">
        <v>105</v>
      </c>
      <c r="C393" s="45"/>
      <c r="D393" s="45"/>
      <c r="E393" s="45"/>
      <c r="F393" s="45" t="str">
        <f t="shared" si="12"/>
        <v/>
      </c>
      <c r="G393" s="45" t="str">
        <f t="shared" si="13"/>
        <v/>
      </c>
    </row>
    <row r="394" spans="1:7">
      <c r="A394" s="98" t="s">
        <v>726</v>
      </c>
      <c r="B394" s="100" t="s">
        <v>107</v>
      </c>
      <c r="C394" s="45"/>
      <c r="D394" s="45"/>
      <c r="E394" s="45"/>
      <c r="F394" s="45" t="str">
        <f t="shared" si="12"/>
        <v/>
      </c>
      <c r="G394" s="45" t="str">
        <f t="shared" si="13"/>
        <v/>
      </c>
    </row>
    <row r="395" spans="1:7">
      <c r="A395" s="98" t="s">
        <v>727</v>
      </c>
      <c r="B395" s="101" t="s">
        <v>728</v>
      </c>
      <c r="C395" s="45"/>
      <c r="D395" s="45"/>
      <c r="E395" s="45"/>
      <c r="F395" s="45" t="str">
        <f t="shared" si="12"/>
        <v/>
      </c>
      <c r="G395" s="45" t="str">
        <f t="shared" si="13"/>
        <v/>
      </c>
    </row>
    <row r="396" spans="1:7">
      <c r="A396" s="98" t="s">
        <v>729</v>
      </c>
      <c r="B396" s="100" t="s">
        <v>730</v>
      </c>
      <c r="C396" s="45">
        <f>SUM(C397:C404)</f>
        <v>0</v>
      </c>
      <c r="D396" s="45">
        <f>SUM(D397:D404)</f>
        <v>0</v>
      </c>
      <c r="E396" s="45">
        <f>SUM(E397:E404)</f>
        <v>0</v>
      </c>
      <c r="F396" s="45" t="str">
        <f t="shared" si="12"/>
        <v/>
      </c>
      <c r="G396" s="45" t="str">
        <f t="shared" si="13"/>
        <v/>
      </c>
    </row>
    <row r="397" spans="1:7">
      <c r="A397" s="98" t="s">
        <v>731</v>
      </c>
      <c r="B397" s="100" t="s">
        <v>732</v>
      </c>
      <c r="C397" s="45"/>
      <c r="D397" s="45"/>
      <c r="E397" s="45"/>
      <c r="F397" s="45" t="str">
        <f t="shared" si="12"/>
        <v/>
      </c>
      <c r="G397" s="45" t="str">
        <f t="shared" si="13"/>
        <v/>
      </c>
    </row>
    <row r="398" spans="1:7">
      <c r="A398" s="98" t="s">
        <v>733</v>
      </c>
      <c r="B398" s="99" t="s">
        <v>734</v>
      </c>
      <c r="C398" s="45"/>
      <c r="D398" s="45"/>
      <c r="E398" s="45"/>
      <c r="F398" s="45" t="str">
        <f t="shared" si="12"/>
        <v/>
      </c>
      <c r="G398" s="45" t="str">
        <f t="shared" si="13"/>
        <v/>
      </c>
    </row>
    <row r="399" spans="1:7">
      <c r="A399" s="98" t="s">
        <v>735</v>
      </c>
      <c r="B399" s="100" t="s">
        <v>736</v>
      </c>
      <c r="C399" s="45"/>
      <c r="D399" s="45"/>
      <c r="E399" s="45"/>
      <c r="F399" s="45" t="str">
        <f t="shared" si="12"/>
        <v/>
      </c>
      <c r="G399" s="45" t="str">
        <f t="shared" si="13"/>
        <v/>
      </c>
    </row>
    <row r="400" spans="1:7">
      <c r="A400" s="98" t="s">
        <v>737</v>
      </c>
      <c r="B400" s="100" t="s">
        <v>738</v>
      </c>
      <c r="C400" s="45"/>
      <c r="D400" s="45"/>
      <c r="E400" s="45"/>
      <c r="F400" s="45" t="str">
        <f t="shared" si="12"/>
        <v/>
      </c>
      <c r="G400" s="45" t="str">
        <f t="shared" si="13"/>
        <v/>
      </c>
    </row>
    <row r="401" spans="1:7">
      <c r="A401" s="98" t="s">
        <v>739</v>
      </c>
      <c r="B401" s="100" t="s">
        <v>740</v>
      </c>
      <c r="C401" s="45"/>
      <c r="D401" s="45"/>
      <c r="E401" s="45"/>
      <c r="F401" s="45" t="str">
        <f t="shared" si="12"/>
        <v/>
      </c>
      <c r="G401" s="45" t="str">
        <f t="shared" si="13"/>
        <v/>
      </c>
    </row>
    <row r="402" spans="1:7">
      <c r="A402" s="98" t="s">
        <v>741</v>
      </c>
      <c r="B402" s="101" t="s">
        <v>742</v>
      </c>
      <c r="C402" s="45"/>
      <c r="D402" s="45"/>
      <c r="E402" s="45"/>
      <c r="F402" s="45" t="str">
        <f t="shared" si="12"/>
        <v/>
      </c>
      <c r="G402" s="45" t="str">
        <f t="shared" si="13"/>
        <v/>
      </c>
    </row>
    <row r="403" spans="1:7">
      <c r="A403" s="98" t="s">
        <v>743</v>
      </c>
      <c r="B403" s="101" t="s">
        <v>744</v>
      </c>
      <c r="C403" s="45"/>
      <c r="D403" s="45"/>
      <c r="E403" s="45"/>
      <c r="F403" s="45" t="str">
        <f t="shared" si="12"/>
        <v/>
      </c>
      <c r="G403" s="45" t="str">
        <f t="shared" si="13"/>
        <v/>
      </c>
    </row>
    <row r="404" spans="1:7">
      <c r="A404" s="98" t="s">
        <v>745</v>
      </c>
      <c r="B404" s="101" t="s">
        <v>746</v>
      </c>
      <c r="C404" s="45"/>
      <c r="D404" s="45"/>
      <c r="E404" s="45"/>
      <c r="F404" s="45" t="str">
        <f t="shared" si="12"/>
        <v/>
      </c>
      <c r="G404" s="45" t="str">
        <f t="shared" si="13"/>
        <v/>
      </c>
    </row>
    <row r="405" spans="1:7">
      <c r="A405" s="98" t="s">
        <v>747</v>
      </c>
      <c r="B405" s="101" t="s">
        <v>748</v>
      </c>
      <c r="C405" s="45">
        <f>SUM(C406:C410)</f>
        <v>0</v>
      </c>
      <c r="D405" s="45">
        <f>SUM(D406:D410)</f>
        <v>879</v>
      </c>
      <c r="E405" s="45">
        <f>SUM(E406:E410)</f>
        <v>0</v>
      </c>
      <c r="F405" s="45" t="str">
        <f t="shared" si="12"/>
        <v/>
      </c>
      <c r="G405" s="45">
        <f t="shared" si="13"/>
        <v>0</v>
      </c>
    </row>
    <row r="406" spans="1:7">
      <c r="A406" s="98" t="s">
        <v>749</v>
      </c>
      <c r="B406" s="100" t="s">
        <v>732</v>
      </c>
      <c r="C406" s="45"/>
      <c r="D406" s="45"/>
      <c r="E406" s="45"/>
      <c r="F406" s="45" t="str">
        <f t="shared" si="12"/>
        <v/>
      </c>
      <c r="G406" s="45" t="str">
        <f t="shared" si="13"/>
        <v/>
      </c>
    </row>
    <row r="407" spans="1:7">
      <c r="A407" s="98" t="s">
        <v>750</v>
      </c>
      <c r="B407" s="100" t="s">
        <v>751</v>
      </c>
      <c r="C407" s="45"/>
      <c r="D407" s="45">
        <v>30</v>
      </c>
      <c r="E407" s="45"/>
      <c r="F407" s="45" t="str">
        <f t="shared" si="12"/>
        <v/>
      </c>
      <c r="G407" s="45">
        <f t="shared" si="13"/>
        <v>0</v>
      </c>
    </row>
    <row r="408" spans="1:7">
      <c r="A408" s="98" t="s">
        <v>752</v>
      </c>
      <c r="B408" s="100" t="s">
        <v>753</v>
      </c>
      <c r="C408" s="45"/>
      <c r="D408" s="45"/>
      <c r="E408" s="45"/>
      <c r="F408" s="45" t="str">
        <f t="shared" si="12"/>
        <v/>
      </c>
      <c r="G408" s="45" t="str">
        <f t="shared" si="13"/>
        <v/>
      </c>
    </row>
    <row r="409" spans="1:7">
      <c r="A409" s="98" t="s">
        <v>754</v>
      </c>
      <c r="B409" s="101" t="s">
        <v>755</v>
      </c>
      <c r="C409" s="45"/>
      <c r="D409" s="45"/>
      <c r="E409" s="45"/>
      <c r="F409" s="45" t="str">
        <f t="shared" si="12"/>
        <v/>
      </c>
      <c r="G409" s="45" t="str">
        <f t="shared" si="13"/>
        <v/>
      </c>
    </row>
    <row r="410" spans="1:7">
      <c r="A410" s="98" t="s">
        <v>756</v>
      </c>
      <c r="B410" s="101" t="s">
        <v>757</v>
      </c>
      <c r="C410" s="45"/>
      <c r="D410" s="45">
        <v>849</v>
      </c>
      <c r="E410" s="45"/>
      <c r="F410" s="45" t="str">
        <f t="shared" si="12"/>
        <v/>
      </c>
      <c r="G410" s="45">
        <f t="shared" si="13"/>
        <v>0</v>
      </c>
    </row>
    <row r="411" spans="1:7">
      <c r="A411" s="98" t="s">
        <v>758</v>
      </c>
      <c r="B411" s="101" t="s">
        <v>759</v>
      </c>
      <c r="C411" s="45">
        <f>SUM(C412:C415)</f>
        <v>53</v>
      </c>
      <c r="D411" s="45">
        <f>SUM(D412:D415)</f>
        <v>37</v>
      </c>
      <c r="E411" s="45">
        <f>SUM(E412:E415)</f>
        <v>230</v>
      </c>
      <c r="F411" s="45">
        <f t="shared" si="12"/>
        <v>434</v>
      </c>
      <c r="G411" s="45">
        <f t="shared" si="13"/>
        <v>622</v>
      </c>
    </row>
    <row r="412" spans="1:7">
      <c r="A412" s="98" t="s">
        <v>760</v>
      </c>
      <c r="B412" s="99" t="s">
        <v>732</v>
      </c>
      <c r="C412" s="45">
        <v>10</v>
      </c>
      <c r="D412" s="45">
        <v>8</v>
      </c>
      <c r="E412" s="45">
        <v>10</v>
      </c>
      <c r="F412" s="45">
        <f t="shared" si="12"/>
        <v>100</v>
      </c>
      <c r="G412" s="45">
        <f t="shared" si="13"/>
        <v>125</v>
      </c>
    </row>
    <row r="413" spans="1:7">
      <c r="A413" s="98" t="s">
        <v>761</v>
      </c>
      <c r="B413" s="100" t="s">
        <v>762</v>
      </c>
      <c r="C413" s="45"/>
      <c r="D413" s="45"/>
      <c r="E413" s="45"/>
      <c r="F413" s="45" t="str">
        <f t="shared" si="12"/>
        <v/>
      </c>
      <c r="G413" s="45" t="str">
        <f t="shared" si="13"/>
        <v/>
      </c>
    </row>
    <row r="414" spans="1:7">
      <c r="A414" s="98" t="s">
        <v>763</v>
      </c>
      <c r="B414" s="100" t="s">
        <v>764</v>
      </c>
      <c r="C414" s="45"/>
      <c r="D414" s="45"/>
      <c r="E414" s="45"/>
      <c r="F414" s="45" t="str">
        <f t="shared" si="12"/>
        <v/>
      </c>
      <c r="G414" s="45" t="str">
        <f t="shared" si="13"/>
        <v/>
      </c>
    </row>
    <row r="415" spans="1:7">
      <c r="A415" s="98" t="s">
        <v>765</v>
      </c>
      <c r="B415" s="101" t="s">
        <v>766</v>
      </c>
      <c r="C415" s="45">
        <v>43</v>
      </c>
      <c r="D415" s="45">
        <v>29</v>
      </c>
      <c r="E415" s="45">
        <v>220</v>
      </c>
      <c r="F415" s="45">
        <f t="shared" si="12"/>
        <v>512</v>
      </c>
      <c r="G415" s="45">
        <f t="shared" si="13"/>
        <v>759</v>
      </c>
    </row>
    <row r="416" spans="1:7">
      <c r="A416" s="98" t="s">
        <v>767</v>
      </c>
      <c r="B416" s="101" t="s">
        <v>768</v>
      </c>
      <c r="C416" s="45">
        <f>SUM(C417:C420)</f>
        <v>0</v>
      </c>
      <c r="D416" s="45">
        <f>SUM(D417:D420)</f>
        <v>0</v>
      </c>
      <c r="E416" s="45">
        <f>SUM(E417:E420)</f>
        <v>0</v>
      </c>
      <c r="F416" s="45" t="str">
        <f t="shared" si="12"/>
        <v/>
      </c>
      <c r="G416" s="45" t="str">
        <f t="shared" si="13"/>
        <v/>
      </c>
    </row>
    <row r="417" spans="1:7">
      <c r="A417" s="98" t="s">
        <v>769</v>
      </c>
      <c r="B417" s="101" t="s">
        <v>732</v>
      </c>
      <c r="C417" s="45"/>
      <c r="D417" s="45"/>
      <c r="E417" s="45"/>
      <c r="F417" s="45" t="str">
        <f t="shared" si="12"/>
        <v/>
      </c>
      <c r="G417" s="45" t="str">
        <f t="shared" si="13"/>
        <v/>
      </c>
    </row>
    <row r="418" spans="1:7">
      <c r="A418" s="98" t="s">
        <v>770</v>
      </c>
      <c r="B418" s="100" t="s">
        <v>771</v>
      </c>
      <c r="C418" s="45"/>
      <c r="D418" s="45"/>
      <c r="E418" s="45"/>
      <c r="F418" s="45" t="str">
        <f t="shared" si="12"/>
        <v/>
      </c>
      <c r="G418" s="45" t="str">
        <f t="shared" si="13"/>
        <v/>
      </c>
    </row>
    <row r="419" spans="1:7">
      <c r="A419" s="98" t="s">
        <v>772</v>
      </c>
      <c r="B419" s="100" t="s">
        <v>773</v>
      </c>
      <c r="C419" s="45"/>
      <c r="D419" s="45"/>
      <c r="E419" s="45"/>
      <c r="F419" s="45" t="str">
        <f t="shared" si="12"/>
        <v/>
      </c>
      <c r="G419" s="45" t="str">
        <f t="shared" si="13"/>
        <v/>
      </c>
    </row>
    <row r="420" spans="1:7">
      <c r="A420" s="98" t="s">
        <v>774</v>
      </c>
      <c r="B420" s="100" t="s">
        <v>775</v>
      </c>
      <c r="C420" s="45"/>
      <c r="D420" s="45"/>
      <c r="E420" s="45"/>
      <c r="F420" s="45" t="str">
        <f t="shared" si="12"/>
        <v/>
      </c>
      <c r="G420" s="45" t="str">
        <f t="shared" si="13"/>
        <v/>
      </c>
    </row>
    <row r="421" spans="1:7">
      <c r="A421" s="98" t="s">
        <v>776</v>
      </c>
      <c r="B421" s="101" t="s">
        <v>777</v>
      </c>
      <c r="C421" s="45">
        <f>SUM(C422:C425)</f>
        <v>3</v>
      </c>
      <c r="D421" s="45">
        <f>SUM(D422:D425)</f>
        <v>2</v>
      </c>
      <c r="E421" s="45">
        <f>SUM(E422:E425)</f>
        <v>0</v>
      </c>
      <c r="F421" s="45">
        <f t="shared" si="12"/>
        <v>0</v>
      </c>
      <c r="G421" s="45">
        <f t="shared" si="13"/>
        <v>0</v>
      </c>
    </row>
    <row r="422" spans="1:7">
      <c r="A422" s="98" t="s">
        <v>778</v>
      </c>
      <c r="B422" s="101" t="s">
        <v>779</v>
      </c>
      <c r="C422" s="45"/>
      <c r="D422" s="45"/>
      <c r="E422" s="45"/>
      <c r="F422" s="45" t="str">
        <f t="shared" si="12"/>
        <v/>
      </c>
      <c r="G422" s="45" t="str">
        <f t="shared" si="13"/>
        <v/>
      </c>
    </row>
    <row r="423" spans="1:7">
      <c r="A423" s="98" t="s">
        <v>780</v>
      </c>
      <c r="B423" s="101" t="s">
        <v>781</v>
      </c>
      <c r="C423" s="45"/>
      <c r="D423" s="45"/>
      <c r="E423" s="45"/>
      <c r="F423" s="45" t="str">
        <f t="shared" si="12"/>
        <v/>
      </c>
      <c r="G423" s="45" t="str">
        <f t="shared" si="13"/>
        <v/>
      </c>
    </row>
    <row r="424" spans="1:7">
      <c r="A424" s="98" t="s">
        <v>782</v>
      </c>
      <c r="B424" s="101" t="s">
        <v>783</v>
      </c>
      <c r="C424" s="45"/>
      <c r="D424" s="45"/>
      <c r="E424" s="45"/>
      <c r="F424" s="45" t="str">
        <f t="shared" si="12"/>
        <v/>
      </c>
      <c r="G424" s="45" t="str">
        <f t="shared" si="13"/>
        <v/>
      </c>
    </row>
    <row r="425" spans="1:7">
      <c r="A425" s="98" t="s">
        <v>784</v>
      </c>
      <c r="B425" s="101" t="s">
        <v>785</v>
      </c>
      <c r="C425" s="45">
        <v>3</v>
      </c>
      <c r="D425" s="45">
        <v>2</v>
      </c>
      <c r="E425" s="45"/>
      <c r="F425" s="45">
        <f t="shared" si="12"/>
        <v>0</v>
      </c>
      <c r="G425" s="45">
        <f t="shared" si="13"/>
        <v>0</v>
      </c>
    </row>
    <row r="426" spans="1:7">
      <c r="A426" s="98" t="s">
        <v>786</v>
      </c>
      <c r="B426" s="100" t="s">
        <v>787</v>
      </c>
      <c r="C426" s="45">
        <f>SUM(C427:C432)</f>
        <v>100</v>
      </c>
      <c r="D426" s="45">
        <f>SUM(D427:D432)</f>
        <v>90</v>
      </c>
      <c r="E426" s="45">
        <f>SUM(E427:E432)</f>
        <v>94</v>
      </c>
      <c r="F426" s="45">
        <f t="shared" si="12"/>
        <v>94</v>
      </c>
      <c r="G426" s="45">
        <f t="shared" si="13"/>
        <v>104</v>
      </c>
    </row>
    <row r="427" spans="1:7">
      <c r="A427" s="98" t="s">
        <v>788</v>
      </c>
      <c r="B427" s="100" t="s">
        <v>732</v>
      </c>
      <c r="C427" s="45"/>
      <c r="D427" s="45"/>
      <c r="E427" s="45"/>
      <c r="F427" s="45" t="str">
        <f t="shared" si="12"/>
        <v/>
      </c>
      <c r="G427" s="45" t="str">
        <f t="shared" si="13"/>
        <v/>
      </c>
    </row>
    <row r="428" spans="1:7">
      <c r="A428" s="98" t="s">
        <v>789</v>
      </c>
      <c r="B428" s="101" t="s">
        <v>790</v>
      </c>
      <c r="C428" s="45"/>
      <c r="D428" s="45"/>
      <c r="E428" s="45"/>
      <c r="F428" s="45" t="str">
        <f t="shared" si="12"/>
        <v/>
      </c>
      <c r="G428" s="45" t="str">
        <f t="shared" si="13"/>
        <v/>
      </c>
    </row>
    <row r="429" spans="1:7">
      <c r="A429" s="98" t="s">
        <v>791</v>
      </c>
      <c r="B429" s="101" t="s">
        <v>792</v>
      </c>
      <c r="C429" s="45"/>
      <c r="D429" s="45"/>
      <c r="E429" s="45"/>
      <c r="F429" s="45" t="str">
        <f t="shared" si="12"/>
        <v/>
      </c>
      <c r="G429" s="45" t="str">
        <f t="shared" si="13"/>
        <v/>
      </c>
    </row>
    <row r="430" spans="1:7">
      <c r="A430" s="98" t="s">
        <v>793</v>
      </c>
      <c r="B430" s="101" t="s">
        <v>794</v>
      </c>
      <c r="C430" s="45"/>
      <c r="D430" s="45"/>
      <c r="E430" s="45"/>
      <c r="F430" s="45" t="str">
        <f t="shared" si="12"/>
        <v/>
      </c>
      <c r="G430" s="45" t="str">
        <f t="shared" si="13"/>
        <v/>
      </c>
    </row>
    <row r="431" spans="1:7">
      <c r="A431" s="98" t="s">
        <v>795</v>
      </c>
      <c r="B431" s="100" t="s">
        <v>796</v>
      </c>
      <c r="C431" s="45"/>
      <c r="D431" s="45"/>
      <c r="E431" s="45"/>
      <c r="F431" s="45" t="str">
        <f t="shared" si="12"/>
        <v/>
      </c>
      <c r="G431" s="45" t="str">
        <f t="shared" si="13"/>
        <v/>
      </c>
    </row>
    <row r="432" spans="1:7">
      <c r="A432" s="98" t="s">
        <v>797</v>
      </c>
      <c r="B432" s="100" t="s">
        <v>798</v>
      </c>
      <c r="C432" s="45">
        <v>100</v>
      </c>
      <c r="D432" s="45">
        <v>90</v>
      </c>
      <c r="E432" s="45">
        <v>94</v>
      </c>
      <c r="F432" s="45">
        <f t="shared" si="12"/>
        <v>94</v>
      </c>
      <c r="G432" s="45">
        <f t="shared" si="13"/>
        <v>104</v>
      </c>
    </row>
    <row r="433" spans="1:7">
      <c r="A433" s="98" t="s">
        <v>799</v>
      </c>
      <c r="B433" s="100" t="s">
        <v>800</v>
      </c>
      <c r="C433" s="45">
        <f>SUM(C434:C436)</f>
        <v>0</v>
      </c>
      <c r="D433" s="45">
        <f>SUM(D434:D436)</f>
        <v>0</v>
      </c>
      <c r="E433" s="45">
        <f>SUM(E434:E436)</f>
        <v>0</v>
      </c>
      <c r="F433" s="45" t="str">
        <f t="shared" si="12"/>
        <v/>
      </c>
      <c r="G433" s="45" t="str">
        <f t="shared" si="13"/>
        <v/>
      </c>
    </row>
    <row r="434" spans="1:7">
      <c r="A434" s="98" t="s">
        <v>801</v>
      </c>
      <c r="B434" s="101" t="s">
        <v>802</v>
      </c>
      <c r="C434" s="45"/>
      <c r="D434" s="45"/>
      <c r="E434" s="45"/>
      <c r="F434" s="45" t="str">
        <f t="shared" si="12"/>
        <v/>
      </c>
      <c r="G434" s="45" t="str">
        <f t="shared" si="13"/>
        <v/>
      </c>
    </row>
    <row r="435" spans="1:7">
      <c r="A435" s="98" t="s">
        <v>803</v>
      </c>
      <c r="B435" s="101" t="s">
        <v>804</v>
      </c>
      <c r="C435" s="45"/>
      <c r="D435" s="45"/>
      <c r="E435" s="45"/>
      <c r="F435" s="45" t="str">
        <f t="shared" si="12"/>
        <v/>
      </c>
      <c r="G435" s="45" t="str">
        <f t="shared" si="13"/>
        <v/>
      </c>
    </row>
    <row r="436" spans="1:7">
      <c r="A436" s="98" t="s">
        <v>805</v>
      </c>
      <c r="B436" s="101" t="s">
        <v>806</v>
      </c>
      <c r="C436" s="45"/>
      <c r="D436" s="45"/>
      <c r="E436" s="45"/>
      <c r="F436" s="45" t="str">
        <f t="shared" si="12"/>
        <v/>
      </c>
      <c r="G436" s="45" t="str">
        <f t="shared" si="13"/>
        <v/>
      </c>
    </row>
    <row r="437" spans="1:7">
      <c r="A437" s="98" t="s">
        <v>807</v>
      </c>
      <c r="B437" s="99" t="s">
        <v>808</v>
      </c>
      <c r="C437" s="45">
        <f>SUM(C438:C440)</f>
        <v>0</v>
      </c>
      <c r="D437" s="45">
        <f>SUM(D438:D440)</f>
        <v>0</v>
      </c>
      <c r="E437" s="45">
        <f>SUM(E438:E440)</f>
        <v>150</v>
      </c>
      <c r="F437" s="45" t="str">
        <f t="shared" si="12"/>
        <v/>
      </c>
      <c r="G437" s="45" t="str">
        <f t="shared" si="13"/>
        <v/>
      </c>
    </row>
    <row r="438" spans="1:7">
      <c r="A438" s="98" t="s">
        <v>809</v>
      </c>
      <c r="B438" s="101" t="s">
        <v>810</v>
      </c>
      <c r="C438" s="45"/>
      <c r="D438" s="45"/>
      <c r="E438" s="45"/>
      <c r="F438" s="45" t="str">
        <f t="shared" si="12"/>
        <v/>
      </c>
      <c r="G438" s="45" t="str">
        <f t="shared" si="13"/>
        <v/>
      </c>
    </row>
    <row r="439" spans="1:7">
      <c r="A439" s="98" t="s">
        <v>811</v>
      </c>
      <c r="B439" s="101" t="s">
        <v>812</v>
      </c>
      <c r="C439" s="45"/>
      <c r="D439" s="45"/>
      <c r="E439" s="45"/>
      <c r="F439" s="45" t="str">
        <f t="shared" si="12"/>
        <v/>
      </c>
      <c r="G439" s="45" t="str">
        <f t="shared" si="13"/>
        <v/>
      </c>
    </row>
    <row r="440" spans="1:7">
      <c r="A440" s="98" t="s">
        <v>813</v>
      </c>
      <c r="B440" s="101" t="s">
        <v>814</v>
      </c>
      <c r="C440" s="45"/>
      <c r="D440" s="45"/>
      <c r="E440" s="45">
        <v>150</v>
      </c>
      <c r="F440" s="45" t="str">
        <f t="shared" si="12"/>
        <v/>
      </c>
      <c r="G440" s="45" t="str">
        <f t="shared" si="13"/>
        <v/>
      </c>
    </row>
    <row r="441" spans="1:7">
      <c r="A441" s="98" t="s">
        <v>815</v>
      </c>
      <c r="B441" s="100" t="s">
        <v>816</v>
      </c>
      <c r="C441" s="45">
        <f>SUM(C442:C445)</f>
        <v>0</v>
      </c>
      <c r="D441" s="45">
        <f>SUM(D442:D445)</f>
        <v>1835</v>
      </c>
      <c r="E441" s="45">
        <f>SUM(E442:E445)</f>
        <v>0</v>
      </c>
      <c r="F441" s="45" t="str">
        <f t="shared" si="12"/>
        <v/>
      </c>
      <c r="G441" s="45">
        <f t="shared" si="13"/>
        <v>0</v>
      </c>
    </row>
    <row r="442" spans="1:7">
      <c r="A442" s="98" t="s">
        <v>817</v>
      </c>
      <c r="B442" s="100" t="s">
        <v>818</v>
      </c>
      <c r="C442" s="45"/>
      <c r="D442" s="45"/>
      <c r="E442" s="45"/>
      <c r="F442" s="45" t="str">
        <f t="shared" si="12"/>
        <v/>
      </c>
      <c r="G442" s="45" t="str">
        <f t="shared" si="13"/>
        <v/>
      </c>
    </row>
    <row r="443" spans="1:7">
      <c r="A443" s="98" t="s">
        <v>819</v>
      </c>
      <c r="B443" s="101" t="s">
        <v>820</v>
      </c>
      <c r="C443" s="45"/>
      <c r="D443" s="45"/>
      <c r="E443" s="45"/>
      <c r="F443" s="45" t="str">
        <f t="shared" si="12"/>
        <v/>
      </c>
      <c r="G443" s="45" t="str">
        <f t="shared" si="13"/>
        <v/>
      </c>
    </row>
    <row r="444" spans="1:7">
      <c r="A444" s="98" t="s">
        <v>821</v>
      </c>
      <c r="B444" s="101" t="s">
        <v>822</v>
      </c>
      <c r="C444" s="45"/>
      <c r="D444" s="45"/>
      <c r="E444" s="45"/>
      <c r="F444" s="45" t="str">
        <f t="shared" si="12"/>
        <v/>
      </c>
      <c r="G444" s="45" t="str">
        <f t="shared" si="13"/>
        <v/>
      </c>
    </row>
    <row r="445" spans="1:7">
      <c r="A445" s="98" t="s">
        <v>823</v>
      </c>
      <c r="B445" s="101" t="s">
        <v>824</v>
      </c>
      <c r="C445" s="45"/>
      <c r="D445" s="45">
        <v>1835</v>
      </c>
      <c r="E445" s="45"/>
      <c r="F445" s="45" t="str">
        <f t="shared" si="12"/>
        <v/>
      </c>
      <c r="G445" s="45">
        <f t="shared" si="13"/>
        <v>0</v>
      </c>
    </row>
    <row r="446" spans="1:7">
      <c r="A446" s="98" t="s">
        <v>825</v>
      </c>
      <c r="B446" s="99" t="s">
        <v>58</v>
      </c>
      <c r="C446" s="45">
        <f>SUM(C447,C463,C471,C482,C491,C499)</f>
        <v>497</v>
      </c>
      <c r="D446" s="45">
        <f>SUM(D447,D463,D471,D482,D491,D499)</f>
        <v>399</v>
      </c>
      <c r="E446" s="45">
        <f>SUM(E447,E463,E471,E482,E491,E499)</f>
        <v>433</v>
      </c>
      <c r="F446" s="45">
        <f t="shared" si="12"/>
        <v>87</v>
      </c>
      <c r="G446" s="45">
        <f t="shared" si="13"/>
        <v>109</v>
      </c>
    </row>
    <row r="447" spans="1:7">
      <c r="A447" s="98" t="s">
        <v>826</v>
      </c>
      <c r="B447" s="99" t="s">
        <v>827</v>
      </c>
      <c r="C447" s="45">
        <f>SUM(C448:C462)</f>
        <v>495</v>
      </c>
      <c r="D447" s="45">
        <f>SUM(D448:D462)</f>
        <v>386</v>
      </c>
      <c r="E447" s="45">
        <f>SUM(E448:E462)</f>
        <v>433</v>
      </c>
      <c r="F447" s="45">
        <f t="shared" si="12"/>
        <v>88</v>
      </c>
      <c r="G447" s="45">
        <f t="shared" si="13"/>
        <v>112</v>
      </c>
    </row>
    <row r="448" spans="1:7">
      <c r="A448" s="98" t="s">
        <v>828</v>
      </c>
      <c r="B448" s="99" t="s">
        <v>103</v>
      </c>
      <c r="C448" s="45">
        <v>400</v>
      </c>
      <c r="D448" s="45">
        <v>384</v>
      </c>
      <c r="E448" s="45">
        <v>381</v>
      </c>
      <c r="F448" s="45">
        <f t="shared" si="12"/>
        <v>95</v>
      </c>
      <c r="G448" s="45">
        <f t="shared" si="13"/>
        <v>99</v>
      </c>
    </row>
    <row r="449" spans="1:7">
      <c r="A449" s="98" t="s">
        <v>829</v>
      </c>
      <c r="B449" s="99" t="s">
        <v>105</v>
      </c>
      <c r="C449" s="45"/>
      <c r="D449" s="45"/>
      <c r="E449" s="45"/>
      <c r="F449" s="45" t="str">
        <f t="shared" si="12"/>
        <v/>
      </c>
      <c r="G449" s="45" t="str">
        <f t="shared" si="13"/>
        <v/>
      </c>
    </row>
    <row r="450" spans="1:7">
      <c r="A450" s="98" t="s">
        <v>830</v>
      </c>
      <c r="B450" s="99" t="s">
        <v>107</v>
      </c>
      <c r="C450" s="45"/>
      <c r="D450" s="45"/>
      <c r="E450" s="45"/>
      <c r="F450" s="45" t="str">
        <f t="shared" si="12"/>
        <v/>
      </c>
      <c r="G450" s="45" t="str">
        <f t="shared" si="13"/>
        <v/>
      </c>
    </row>
    <row r="451" spans="1:7">
      <c r="A451" s="98" t="s">
        <v>831</v>
      </c>
      <c r="B451" s="99" t="s">
        <v>832</v>
      </c>
      <c r="C451" s="45">
        <v>66</v>
      </c>
      <c r="D451" s="45">
        <v>1</v>
      </c>
      <c r="E451" s="45"/>
      <c r="F451" s="45">
        <f t="shared" si="12"/>
        <v>0</v>
      </c>
      <c r="G451" s="45">
        <f t="shared" si="13"/>
        <v>0</v>
      </c>
    </row>
    <row r="452" spans="1:7">
      <c r="A452" s="98" t="s">
        <v>833</v>
      </c>
      <c r="B452" s="99" t="s">
        <v>834</v>
      </c>
      <c r="C452" s="45"/>
      <c r="D452" s="45"/>
      <c r="E452" s="45"/>
      <c r="F452" s="45" t="str">
        <f t="shared" si="12"/>
        <v/>
      </c>
      <c r="G452" s="45" t="str">
        <f t="shared" si="13"/>
        <v/>
      </c>
    </row>
    <row r="453" spans="1:7">
      <c r="A453" s="98" t="s">
        <v>835</v>
      </c>
      <c r="B453" s="99" t="s">
        <v>836</v>
      </c>
      <c r="C453" s="45"/>
      <c r="D453" s="45"/>
      <c r="E453" s="45"/>
      <c r="F453" s="45" t="str">
        <f t="shared" si="12"/>
        <v/>
      </c>
      <c r="G453" s="45" t="str">
        <f t="shared" si="13"/>
        <v/>
      </c>
    </row>
    <row r="454" spans="1:7">
      <c r="A454" s="98" t="s">
        <v>837</v>
      </c>
      <c r="B454" s="99" t="s">
        <v>838</v>
      </c>
      <c r="C454" s="45"/>
      <c r="D454" s="45"/>
      <c r="E454" s="45"/>
      <c r="F454" s="45" t="str">
        <f t="shared" ref="F454:F517" si="14">IF(C454=0,"",ROUND(E454/C454*100,1))</f>
        <v/>
      </c>
      <c r="G454" s="45" t="str">
        <f t="shared" ref="G454:G517" si="15">IF(D454=0,"",ROUND(E454/D454*100,1))</f>
        <v/>
      </c>
    </row>
    <row r="455" spans="1:7">
      <c r="A455" s="98" t="s">
        <v>839</v>
      </c>
      <c r="B455" s="99" t="s">
        <v>840</v>
      </c>
      <c r="C455" s="45"/>
      <c r="D455" s="45"/>
      <c r="E455" s="45"/>
      <c r="F455" s="45" t="str">
        <f t="shared" si="14"/>
        <v/>
      </c>
      <c r="G455" s="45" t="str">
        <f t="shared" si="15"/>
        <v/>
      </c>
    </row>
    <row r="456" spans="1:7">
      <c r="A456" s="98" t="s">
        <v>841</v>
      </c>
      <c r="B456" s="99" t="s">
        <v>842</v>
      </c>
      <c r="C456" s="45">
        <v>4</v>
      </c>
      <c r="D456" s="45">
        <v>1</v>
      </c>
      <c r="E456" s="45">
        <v>4</v>
      </c>
      <c r="F456" s="45">
        <f t="shared" si="14"/>
        <v>100</v>
      </c>
      <c r="G456" s="45">
        <f t="shared" si="15"/>
        <v>400</v>
      </c>
    </row>
    <row r="457" spans="1:7">
      <c r="A457" s="98" t="s">
        <v>843</v>
      </c>
      <c r="B457" s="99" t="s">
        <v>844</v>
      </c>
      <c r="C457" s="45"/>
      <c r="D457" s="45"/>
      <c r="E457" s="45"/>
      <c r="F457" s="45" t="str">
        <f t="shared" si="14"/>
        <v/>
      </c>
      <c r="G457" s="45" t="str">
        <f t="shared" si="15"/>
        <v/>
      </c>
    </row>
    <row r="458" spans="1:7">
      <c r="A458" s="98" t="s">
        <v>845</v>
      </c>
      <c r="B458" s="99" t="s">
        <v>846</v>
      </c>
      <c r="C458" s="45"/>
      <c r="D458" s="45"/>
      <c r="E458" s="45"/>
      <c r="F458" s="45" t="str">
        <f t="shared" si="14"/>
        <v/>
      </c>
      <c r="G458" s="45" t="str">
        <f t="shared" si="15"/>
        <v/>
      </c>
    </row>
    <row r="459" spans="1:7">
      <c r="A459" s="98" t="s">
        <v>847</v>
      </c>
      <c r="B459" s="99" t="s">
        <v>848</v>
      </c>
      <c r="C459" s="45"/>
      <c r="D459" s="45"/>
      <c r="E459" s="45"/>
      <c r="F459" s="45" t="str">
        <f t="shared" si="14"/>
        <v/>
      </c>
      <c r="G459" s="45" t="str">
        <f t="shared" si="15"/>
        <v/>
      </c>
    </row>
    <row r="460" spans="1:7">
      <c r="A460" s="98" t="s">
        <v>849</v>
      </c>
      <c r="B460" s="99" t="s">
        <v>850</v>
      </c>
      <c r="C460" s="45"/>
      <c r="D460" s="45"/>
      <c r="E460" s="45"/>
      <c r="F460" s="45" t="str">
        <f t="shared" si="14"/>
        <v/>
      </c>
      <c r="G460" s="45" t="str">
        <f t="shared" si="15"/>
        <v/>
      </c>
    </row>
    <row r="461" spans="1:7">
      <c r="A461" s="98" t="s">
        <v>851</v>
      </c>
      <c r="B461" s="99" t="s">
        <v>852</v>
      </c>
      <c r="C461" s="45"/>
      <c r="D461" s="45"/>
      <c r="E461" s="45"/>
      <c r="F461" s="45" t="str">
        <f t="shared" si="14"/>
        <v/>
      </c>
      <c r="G461" s="45" t="str">
        <f t="shared" si="15"/>
        <v/>
      </c>
    </row>
    <row r="462" spans="1:7">
      <c r="A462" s="98" t="s">
        <v>853</v>
      </c>
      <c r="B462" s="99" t="s">
        <v>854</v>
      </c>
      <c r="C462" s="45">
        <v>25</v>
      </c>
      <c r="D462" s="45"/>
      <c r="E462" s="45">
        <v>48</v>
      </c>
      <c r="F462" s="45">
        <f t="shared" si="14"/>
        <v>192</v>
      </c>
      <c r="G462" s="45" t="str">
        <f t="shared" si="15"/>
        <v/>
      </c>
    </row>
    <row r="463" spans="1:7">
      <c r="A463" s="98" t="s">
        <v>855</v>
      </c>
      <c r="B463" s="99" t="s">
        <v>856</v>
      </c>
      <c r="C463" s="45">
        <f>SUM(C464:C470)</f>
        <v>0</v>
      </c>
      <c r="D463" s="45">
        <f>SUM(D464:D470)</f>
        <v>1</v>
      </c>
      <c r="E463" s="45">
        <f>SUM(E464:E470)</f>
        <v>0</v>
      </c>
      <c r="F463" s="45" t="str">
        <f t="shared" si="14"/>
        <v/>
      </c>
      <c r="G463" s="45">
        <f t="shared" si="15"/>
        <v>0</v>
      </c>
    </row>
    <row r="464" spans="1:7">
      <c r="A464" s="98" t="s">
        <v>857</v>
      </c>
      <c r="B464" s="99" t="s">
        <v>103</v>
      </c>
      <c r="C464" s="45"/>
      <c r="D464" s="45"/>
      <c r="E464" s="45"/>
      <c r="F464" s="45" t="str">
        <f t="shared" si="14"/>
        <v/>
      </c>
      <c r="G464" s="45" t="str">
        <f t="shared" si="15"/>
        <v/>
      </c>
    </row>
    <row r="465" spans="1:7">
      <c r="A465" s="98" t="s">
        <v>858</v>
      </c>
      <c r="B465" s="99" t="s">
        <v>105</v>
      </c>
      <c r="C465" s="45"/>
      <c r="D465" s="45"/>
      <c r="E465" s="45"/>
      <c r="F465" s="45" t="str">
        <f t="shared" si="14"/>
        <v/>
      </c>
      <c r="G465" s="45" t="str">
        <f t="shared" si="15"/>
        <v/>
      </c>
    </row>
    <row r="466" spans="1:7">
      <c r="A466" s="98" t="s">
        <v>859</v>
      </c>
      <c r="B466" s="99" t="s">
        <v>107</v>
      </c>
      <c r="C466" s="45"/>
      <c r="D466" s="45"/>
      <c r="E466" s="45"/>
      <c r="F466" s="45" t="str">
        <f t="shared" si="14"/>
        <v/>
      </c>
      <c r="G466" s="45" t="str">
        <f t="shared" si="15"/>
        <v/>
      </c>
    </row>
    <row r="467" spans="1:7">
      <c r="A467" s="98" t="s">
        <v>860</v>
      </c>
      <c r="B467" s="99" t="s">
        <v>861</v>
      </c>
      <c r="C467" s="45"/>
      <c r="D467" s="45">
        <v>1</v>
      </c>
      <c r="E467" s="45"/>
      <c r="F467" s="45" t="str">
        <f t="shared" si="14"/>
        <v/>
      </c>
      <c r="G467" s="45">
        <f t="shared" si="15"/>
        <v>0</v>
      </c>
    </row>
    <row r="468" spans="1:7">
      <c r="A468" s="98" t="s">
        <v>862</v>
      </c>
      <c r="B468" s="99" t="s">
        <v>863</v>
      </c>
      <c r="C468" s="45"/>
      <c r="D468" s="45"/>
      <c r="E468" s="45"/>
      <c r="F468" s="45" t="str">
        <f t="shared" si="14"/>
        <v/>
      </c>
      <c r="G468" s="45" t="str">
        <f t="shared" si="15"/>
        <v/>
      </c>
    </row>
    <row r="469" spans="1:7">
      <c r="A469" s="98" t="s">
        <v>864</v>
      </c>
      <c r="B469" s="99" t="s">
        <v>865</v>
      </c>
      <c r="C469" s="45"/>
      <c r="D469" s="45"/>
      <c r="E469" s="45"/>
      <c r="F469" s="45" t="str">
        <f t="shared" si="14"/>
        <v/>
      </c>
      <c r="G469" s="45" t="str">
        <f t="shared" si="15"/>
        <v/>
      </c>
    </row>
    <row r="470" spans="1:7">
      <c r="A470" s="98" t="s">
        <v>866</v>
      </c>
      <c r="B470" s="99" t="s">
        <v>867</v>
      </c>
      <c r="C470" s="45"/>
      <c r="D470" s="45"/>
      <c r="E470" s="45"/>
      <c r="F470" s="45" t="str">
        <f t="shared" si="14"/>
        <v/>
      </c>
      <c r="G470" s="45" t="str">
        <f t="shared" si="15"/>
        <v/>
      </c>
    </row>
    <row r="471" spans="1:7">
      <c r="A471" s="98" t="s">
        <v>868</v>
      </c>
      <c r="B471" s="99" t="s">
        <v>869</v>
      </c>
      <c r="C471" s="45">
        <f>SUM(C472:C481)</f>
        <v>0</v>
      </c>
      <c r="D471" s="45">
        <f>SUM(D472:D481)</f>
        <v>0</v>
      </c>
      <c r="E471" s="45">
        <f>SUM(E472:E481)</f>
        <v>0</v>
      </c>
      <c r="F471" s="45" t="str">
        <f t="shared" si="14"/>
        <v/>
      </c>
      <c r="G471" s="45" t="str">
        <f t="shared" si="15"/>
        <v/>
      </c>
    </row>
    <row r="472" spans="1:7">
      <c r="A472" s="98" t="s">
        <v>870</v>
      </c>
      <c r="B472" s="99" t="s">
        <v>103</v>
      </c>
      <c r="C472" s="45"/>
      <c r="D472" s="45"/>
      <c r="E472" s="45"/>
      <c r="F472" s="45" t="str">
        <f t="shared" si="14"/>
        <v/>
      </c>
      <c r="G472" s="45" t="str">
        <f t="shared" si="15"/>
        <v/>
      </c>
    </row>
    <row r="473" spans="1:7">
      <c r="A473" s="98" t="s">
        <v>871</v>
      </c>
      <c r="B473" s="99" t="s">
        <v>105</v>
      </c>
      <c r="C473" s="45"/>
      <c r="D473" s="45"/>
      <c r="E473" s="45"/>
      <c r="F473" s="45" t="str">
        <f t="shared" si="14"/>
        <v/>
      </c>
      <c r="G473" s="45" t="str">
        <f t="shared" si="15"/>
        <v/>
      </c>
    </row>
    <row r="474" spans="1:7">
      <c r="A474" s="98" t="s">
        <v>872</v>
      </c>
      <c r="B474" s="99" t="s">
        <v>107</v>
      </c>
      <c r="C474" s="45"/>
      <c r="D474" s="45"/>
      <c r="E474" s="45"/>
      <c r="F474" s="45" t="str">
        <f t="shared" si="14"/>
        <v/>
      </c>
      <c r="G474" s="45" t="str">
        <f t="shared" si="15"/>
        <v/>
      </c>
    </row>
    <row r="475" spans="1:7">
      <c r="A475" s="98" t="s">
        <v>873</v>
      </c>
      <c r="B475" s="99" t="s">
        <v>874</v>
      </c>
      <c r="C475" s="45"/>
      <c r="D475" s="45"/>
      <c r="E475" s="45"/>
      <c r="F475" s="45" t="str">
        <f t="shared" si="14"/>
        <v/>
      </c>
      <c r="G475" s="45" t="str">
        <f t="shared" si="15"/>
        <v/>
      </c>
    </row>
    <row r="476" spans="1:7">
      <c r="A476" s="98" t="s">
        <v>875</v>
      </c>
      <c r="B476" s="99" t="s">
        <v>876</v>
      </c>
      <c r="C476" s="45"/>
      <c r="D476" s="45"/>
      <c r="E476" s="45"/>
      <c r="F476" s="45" t="str">
        <f t="shared" si="14"/>
        <v/>
      </c>
      <c r="G476" s="45" t="str">
        <f t="shared" si="15"/>
        <v/>
      </c>
    </row>
    <row r="477" spans="1:7">
      <c r="A477" s="98" t="s">
        <v>877</v>
      </c>
      <c r="B477" s="99" t="s">
        <v>878</v>
      </c>
      <c r="C477" s="45"/>
      <c r="D477" s="45"/>
      <c r="E477" s="45"/>
      <c r="F477" s="45" t="str">
        <f t="shared" si="14"/>
        <v/>
      </c>
      <c r="G477" s="45" t="str">
        <f t="shared" si="15"/>
        <v/>
      </c>
    </row>
    <row r="478" spans="1:7">
      <c r="A478" s="98" t="s">
        <v>879</v>
      </c>
      <c r="B478" s="99" t="s">
        <v>880</v>
      </c>
      <c r="C478" s="45"/>
      <c r="D478" s="45"/>
      <c r="E478" s="45"/>
      <c r="F478" s="45" t="str">
        <f t="shared" si="14"/>
        <v/>
      </c>
      <c r="G478" s="45" t="str">
        <f t="shared" si="15"/>
        <v/>
      </c>
    </row>
    <row r="479" spans="1:7">
      <c r="A479" s="98" t="s">
        <v>881</v>
      </c>
      <c r="B479" s="99" t="s">
        <v>882</v>
      </c>
      <c r="C479" s="45"/>
      <c r="D479" s="45"/>
      <c r="E479" s="45"/>
      <c r="F479" s="45" t="str">
        <f t="shared" si="14"/>
        <v/>
      </c>
      <c r="G479" s="45" t="str">
        <f t="shared" si="15"/>
        <v/>
      </c>
    </row>
    <row r="480" spans="1:7">
      <c r="A480" s="98" t="s">
        <v>883</v>
      </c>
      <c r="B480" s="99" t="s">
        <v>884</v>
      </c>
      <c r="C480" s="45"/>
      <c r="D480" s="45"/>
      <c r="E480" s="45"/>
      <c r="F480" s="45" t="str">
        <f t="shared" si="14"/>
        <v/>
      </c>
      <c r="G480" s="45" t="str">
        <f t="shared" si="15"/>
        <v/>
      </c>
    </row>
    <row r="481" spans="1:7">
      <c r="A481" s="98" t="s">
        <v>885</v>
      </c>
      <c r="B481" s="99" t="s">
        <v>886</v>
      </c>
      <c r="C481" s="45"/>
      <c r="D481" s="45"/>
      <c r="E481" s="45"/>
      <c r="F481" s="45" t="str">
        <f t="shared" si="14"/>
        <v/>
      </c>
      <c r="G481" s="45" t="str">
        <f t="shared" si="15"/>
        <v/>
      </c>
    </row>
    <row r="482" spans="1:7">
      <c r="A482" s="98" t="s">
        <v>887</v>
      </c>
      <c r="B482" s="99" t="s">
        <v>888</v>
      </c>
      <c r="C482" s="45">
        <f>SUM(C483:C490)</f>
        <v>2</v>
      </c>
      <c r="D482" s="45">
        <f>SUM(D483:D490)</f>
        <v>2</v>
      </c>
      <c r="E482" s="45">
        <f>SUM(E483:E490)</f>
        <v>0</v>
      </c>
      <c r="F482" s="45">
        <f t="shared" si="14"/>
        <v>0</v>
      </c>
      <c r="G482" s="45">
        <f t="shared" si="15"/>
        <v>0</v>
      </c>
    </row>
    <row r="483" spans="1:7">
      <c r="A483" s="98" t="s">
        <v>889</v>
      </c>
      <c r="B483" s="99" t="s">
        <v>103</v>
      </c>
      <c r="C483" s="45"/>
      <c r="D483" s="45"/>
      <c r="E483" s="45"/>
      <c r="F483" s="45" t="str">
        <f t="shared" si="14"/>
        <v/>
      </c>
      <c r="G483" s="45" t="str">
        <f t="shared" si="15"/>
        <v/>
      </c>
    </row>
    <row r="484" spans="1:7">
      <c r="A484" s="98" t="s">
        <v>890</v>
      </c>
      <c r="B484" s="99" t="s">
        <v>105</v>
      </c>
      <c r="C484" s="45"/>
      <c r="D484" s="45"/>
      <c r="E484" s="45"/>
      <c r="F484" s="45" t="str">
        <f t="shared" si="14"/>
        <v/>
      </c>
      <c r="G484" s="45" t="str">
        <f t="shared" si="15"/>
        <v/>
      </c>
    </row>
    <row r="485" spans="1:7">
      <c r="A485" s="98" t="s">
        <v>891</v>
      </c>
      <c r="B485" s="99" t="s">
        <v>107</v>
      </c>
      <c r="C485" s="45"/>
      <c r="D485" s="45"/>
      <c r="E485" s="45"/>
      <c r="F485" s="45" t="str">
        <f t="shared" si="14"/>
        <v/>
      </c>
      <c r="G485" s="45" t="str">
        <f t="shared" si="15"/>
        <v/>
      </c>
    </row>
    <row r="486" spans="1:7">
      <c r="A486" s="98" t="s">
        <v>892</v>
      </c>
      <c r="B486" s="99" t="s">
        <v>893</v>
      </c>
      <c r="C486" s="45"/>
      <c r="D486" s="45"/>
      <c r="E486" s="45"/>
      <c r="F486" s="45" t="str">
        <f t="shared" si="14"/>
        <v/>
      </c>
      <c r="G486" s="45" t="str">
        <f t="shared" si="15"/>
        <v/>
      </c>
    </row>
    <row r="487" spans="1:7">
      <c r="A487" s="98" t="s">
        <v>894</v>
      </c>
      <c r="B487" s="99" t="s">
        <v>895</v>
      </c>
      <c r="C487" s="45"/>
      <c r="D487" s="45"/>
      <c r="E487" s="45"/>
      <c r="F487" s="45" t="str">
        <f t="shared" si="14"/>
        <v/>
      </c>
      <c r="G487" s="45" t="str">
        <f t="shared" si="15"/>
        <v/>
      </c>
    </row>
    <row r="488" spans="1:7">
      <c r="A488" s="98" t="s">
        <v>896</v>
      </c>
      <c r="B488" s="99" t="s">
        <v>897</v>
      </c>
      <c r="C488" s="45"/>
      <c r="D488" s="45"/>
      <c r="E488" s="45"/>
      <c r="F488" s="45" t="str">
        <f t="shared" si="14"/>
        <v/>
      </c>
      <c r="G488" s="45" t="str">
        <f t="shared" si="15"/>
        <v/>
      </c>
    </row>
    <row r="489" spans="1:7">
      <c r="A489" s="98" t="s">
        <v>898</v>
      </c>
      <c r="B489" s="99" t="s">
        <v>899</v>
      </c>
      <c r="C489" s="45">
        <v>2</v>
      </c>
      <c r="D489" s="45">
        <v>2</v>
      </c>
      <c r="E489" s="45"/>
      <c r="F489" s="45">
        <f t="shared" si="14"/>
        <v>0</v>
      </c>
      <c r="G489" s="45">
        <f t="shared" si="15"/>
        <v>0</v>
      </c>
    </row>
    <row r="490" spans="1:7">
      <c r="A490" s="98" t="s">
        <v>900</v>
      </c>
      <c r="B490" s="99" t="s">
        <v>901</v>
      </c>
      <c r="C490" s="45"/>
      <c r="D490" s="45"/>
      <c r="E490" s="45"/>
      <c r="F490" s="45" t="str">
        <f t="shared" si="14"/>
        <v/>
      </c>
      <c r="G490" s="45" t="str">
        <f t="shared" si="15"/>
        <v/>
      </c>
    </row>
    <row r="491" spans="1:7">
      <c r="A491" s="98" t="s">
        <v>902</v>
      </c>
      <c r="B491" s="99" t="s">
        <v>903</v>
      </c>
      <c r="C491" s="45">
        <f>SUM(C492:C498)</f>
        <v>0</v>
      </c>
      <c r="D491" s="45">
        <f>SUM(D492:D498)</f>
        <v>0</v>
      </c>
      <c r="E491" s="45">
        <f>SUM(E492:E498)</f>
        <v>0</v>
      </c>
      <c r="F491" s="45" t="str">
        <f t="shared" si="14"/>
        <v/>
      </c>
      <c r="G491" s="45" t="str">
        <f t="shared" si="15"/>
        <v/>
      </c>
    </row>
    <row r="492" spans="1:7">
      <c r="A492" s="98" t="s">
        <v>904</v>
      </c>
      <c r="B492" s="99" t="s">
        <v>103</v>
      </c>
      <c r="C492" s="45"/>
      <c r="D492" s="45"/>
      <c r="E492" s="45"/>
      <c r="F492" s="45" t="str">
        <f t="shared" si="14"/>
        <v/>
      </c>
      <c r="G492" s="45" t="str">
        <f t="shared" si="15"/>
        <v/>
      </c>
    </row>
    <row r="493" spans="1:7">
      <c r="A493" s="98" t="s">
        <v>905</v>
      </c>
      <c r="B493" s="99" t="s">
        <v>105</v>
      </c>
      <c r="C493" s="45"/>
      <c r="D493" s="45"/>
      <c r="E493" s="45"/>
      <c r="F493" s="45" t="str">
        <f t="shared" si="14"/>
        <v/>
      </c>
      <c r="G493" s="45" t="str">
        <f t="shared" si="15"/>
        <v/>
      </c>
    </row>
    <row r="494" spans="1:7">
      <c r="A494" s="98" t="s">
        <v>906</v>
      </c>
      <c r="B494" s="99" t="s">
        <v>107</v>
      </c>
      <c r="C494" s="45"/>
      <c r="D494" s="45"/>
      <c r="E494" s="45"/>
      <c r="F494" s="45" t="str">
        <f t="shared" si="14"/>
        <v/>
      </c>
      <c r="G494" s="45" t="str">
        <f t="shared" si="15"/>
        <v/>
      </c>
    </row>
    <row r="495" spans="1:7">
      <c r="A495" s="98" t="s">
        <v>907</v>
      </c>
      <c r="B495" s="99" t="s">
        <v>908</v>
      </c>
      <c r="C495" s="45"/>
      <c r="D495" s="45"/>
      <c r="E495" s="45"/>
      <c r="F495" s="45" t="str">
        <f t="shared" si="14"/>
        <v/>
      </c>
      <c r="G495" s="45" t="str">
        <f t="shared" si="15"/>
        <v/>
      </c>
    </row>
    <row r="496" spans="1:7">
      <c r="A496" s="98" t="s">
        <v>909</v>
      </c>
      <c r="B496" s="99" t="s">
        <v>910</v>
      </c>
      <c r="C496" s="45"/>
      <c r="D496" s="45"/>
      <c r="E496" s="45"/>
      <c r="F496" s="45" t="str">
        <f t="shared" si="14"/>
        <v/>
      </c>
      <c r="G496" s="45" t="str">
        <f t="shared" si="15"/>
        <v/>
      </c>
    </row>
    <row r="497" spans="1:7">
      <c r="A497" s="98" t="s">
        <v>911</v>
      </c>
      <c r="B497" s="99" t="s">
        <v>912</v>
      </c>
      <c r="C497" s="45"/>
      <c r="D497" s="45"/>
      <c r="E497" s="45"/>
      <c r="F497" s="45" t="str">
        <f t="shared" si="14"/>
        <v/>
      </c>
      <c r="G497" s="45" t="str">
        <f t="shared" si="15"/>
        <v/>
      </c>
    </row>
    <row r="498" spans="1:7">
      <c r="A498" s="98" t="s">
        <v>913</v>
      </c>
      <c r="B498" s="99" t="s">
        <v>914</v>
      </c>
      <c r="C498" s="45"/>
      <c r="D498" s="45"/>
      <c r="E498" s="45"/>
      <c r="F498" s="45" t="str">
        <f t="shared" si="14"/>
        <v/>
      </c>
      <c r="G498" s="45" t="str">
        <f t="shared" si="15"/>
        <v/>
      </c>
    </row>
    <row r="499" spans="1:7">
      <c r="A499" s="98" t="s">
        <v>915</v>
      </c>
      <c r="B499" s="99" t="s">
        <v>916</v>
      </c>
      <c r="C499" s="45">
        <f>SUM(C500:C502)</f>
        <v>0</v>
      </c>
      <c r="D499" s="45">
        <f>SUM(D500:D502)</f>
        <v>10</v>
      </c>
      <c r="E499" s="45">
        <f>SUM(E500:E502)</f>
        <v>0</v>
      </c>
      <c r="F499" s="45" t="str">
        <f t="shared" si="14"/>
        <v/>
      </c>
      <c r="G499" s="45">
        <f t="shared" si="15"/>
        <v>0</v>
      </c>
    </row>
    <row r="500" spans="1:7">
      <c r="A500" s="98" t="s">
        <v>917</v>
      </c>
      <c r="B500" s="99" t="s">
        <v>918</v>
      </c>
      <c r="C500" s="45"/>
      <c r="D500" s="45">
        <v>10</v>
      </c>
      <c r="E500" s="45"/>
      <c r="F500" s="45" t="str">
        <f t="shared" si="14"/>
        <v/>
      </c>
      <c r="G500" s="45">
        <f t="shared" si="15"/>
        <v>0</v>
      </c>
    </row>
    <row r="501" spans="1:7">
      <c r="A501" s="98" t="s">
        <v>919</v>
      </c>
      <c r="B501" s="99" t="s">
        <v>920</v>
      </c>
      <c r="C501" s="45"/>
      <c r="D501" s="45"/>
      <c r="E501" s="45"/>
      <c r="F501" s="45" t="str">
        <f t="shared" si="14"/>
        <v/>
      </c>
      <c r="G501" s="45" t="str">
        <f t="shared" si="15"/>
        <v/>
      </c>
    </row>
    <row r="502" spans="1:7">
      <c r="A502" s="98" t="s">
        <v>921</v>
      </c>
      <c r="B502" s="99" t="s">
        <v>922</v>
      </c>
      <c r="C502" s="45"/>
      <c r="D502" s="45"/>
      <c r="E502" s="45"/>
      <c r="F502" s="45" t="str">
        <f t="shared" si="14"/>
        <v/>
      </c>
      <c r="G502" s="45" t="str">
        <f t="shared" si="15"/>
        <v/>
      </c>
    </row>
    <row r="503" spans="1:7">
      <c r="A503" s="98" t="s">
        <v>923</v>
      </c>
      <c r="B503" s="99" t="s">
        <v>59</v>
      </c>
      <c r="C503" s="45">
        <f>SUM(C504,C523,C531,C533,C542,C546,C556,C565,C572,C580,C589,C594,C597,C600,C603,C606,C609,C613,C617,C625,C628)</f>
        <v>21957</v>
      </c>
      <c r="D503" s="45">
        <f>SUM(D504,D523,D531,D533,D542,D546,D556,D565,D572,D580,D589,D594,D597,D600,D603,D606,D609,D613,D617,D625,D628)</f>
        <v>25149</v>
      </c>
      <c r="E503" s="45">
        <f>SUM(E504,E523,E531,E533,E542,E546,E556,E565,E572,E580,E589,E594,E597,E600,E603,E606,E609,E613,E617,E625,E628)</f>
        <v>24938</v>
      </c>
      <c r="F503" s="45">
        <f t="shared" si="14"/>
        <v>114</v>
      </c>
      <c r="G503" s="45">
        <f t="shared" si="15"/>
        <v>99</v>
      </c>
    </row>
    <row r="504" spans="1:7">
      <c r="A504" s="98" t="s">
        <v>924</v>
      </c>
      <c r="B504" s="99" t="s">
        <v>925</v>
      </c>
      <c r="C504" s="45">
        <f>SUM(C505:C522)</f>
        <v>4819</v>
      </c>
      <c r="D504" s="45">
        <f>SUM(D505:D522)</f>
        <v>4762</v>
      </c>
      <c r="E504" s="45">
        <f>SUM(E505:E522)</f>
        <v>5456</v>
      </c>
      <c r="F504" s="45">
        <f t="shared" si="14"/>
        <v>113</v>
      </c>
      <c r="G504" s="45">
        <f t="shared" si="15"/>
        <v>115</v>
      </c>
    </row>
    <row r="505" spans="1:7">
      <c r="A505" s="98" t="s">
        <v>926</v>
      </c>
      <c r="B505" s="99" t="s">
        <v>103</v>
      </c>
      <c r="C505" s="45">
        <v>4735</v>
      </c>
      <c r="D505" s="45">
        <v>4658</v>
      </c>
      <c r="E505" s="45">
        <v>5364</v>
      </c>
      <c r="F505" s="45">
        <f t="shared" si="14"/>
        <v>113</v>
      </c>
      <c r="G505" s="45">
        <f t="shared" si="15"/>
        <v>115</v>
      </c>
    </row>
    <row r="506" spans="1:7">
      <c r="A506" s="98" t="s">
        <v>927</v>
      </c>
      <c r="B506" s="99" t="s">
        <v>105</v>
      </c>
      <c r="C506" s="45">
        <v>1</v>
      </c>
      <c r="D506" s="45"/>
      <c r="E506" s="45"/>
      <c r="F506" s="45">
        <f t="shared" si="14"/>
        <v>0</v>
      </c>
      <c r="G506" s="45" t="str">
        <f t="shared" si="15"/>
        <v/>
      </c>
    </row>
    <row r="507" spans="1:7">
      <c r="A507" s="98" t="s">
        <v>928</v>
      </c>
      <c r="B507" s="99" t="s">
        <v>107</v>
      </c>
      <c r="C507" s="45"/>
      <c r="D507" s="45"/>
      <c r="E507" s="45"/>
      <c r="F507" s="45" t="str">
        <f t="shared" si="14"/>
        <v/>
      </c>
      <c r="G507" s="45" t="str">
        <f t="shared" si="15"/>
        <v/>
      </c>
    </row>
    <row r="508" spans="1:7">
      <c r="A508" s="98" t="s">
        <v>929</v>
      </c>
      <c r="B508" s="99" t="s">
        <v>930</v>
      </c>
      <c r="C508" s="45"/>
      <c r="D508" s="45"/>
      <c r="E508" s="45"/>
      <c r="F508" s="45" t="str">
        <f t="shared" si="14"/>
        <v/>
      </c>
      <c r="G508" s="45" t="str">
        <f t="shared" si="15"/>
        <v/>
      </c>
    </row>
    <row r="509" spans="1:7">
      <c r="A509" s="98" t="s">
        <v>931</v>
      </c>
      <c r="B509" s="99" t="s">
        <v>932</v>
      </c>
      <c r="C509" s="45"/>
      <c r="D509" s="45"/>
      <c r="E509" s="45"/>
      <c r="F509" s="45" t="str">
        <f t="shared" si="14"/>
        <v/>
      </c>
      <c r="G509" s="45" t="str">
        <f t="shared" si="15"/>
        <v/>
      </c>
    </row>
    <row r="510" spans="1:7">
      <c r="A510" s="98" t="s">
        <v>933</v>
      </c>
      <c r="B510" s="99" t="s">
        <v>934</v>
      </c>
      <c r="C510" s="45"/>
      <c r="D510" s="45"/>
      <c r="E510" s="45"/>
      <c r="F510" s="45" t="str">
        <f t="shared" si="14"/>
        <v/>
      </c>
      <c r="G510" s="45" t="str">
        <f t="shared" si="15"/>
        <v/>
      </c>
    </row>
    <row r="511" spans="1:7">
      <c r="A511" s="98" t="s">
        <v>935</v>
      </c>
      <c r="B511" s="99" t="s">
        <v>936</v>
      </c>
      <c r="C511" s="45"/>
      <c r="D511" s="45"/>
      <c r="E511" s="45"/>
      <c r="F511" s="45" t="str">
        <f t="shared" si="14"/>
        <v/>
      </c>
      <c r="G511" s="45" t="str">
        <f t="shared" si="15"/>
        <v/>
      </c>
    </row>
    <row r="512" spans="1:7">
      <c r="A512" s="98" t="s">
        <v>937</v>
      </c>
      <c r="B512" s="99" t="s">
        <v>204</v>
      </c>
      <c r="C512" s="45"/>
      <c r="D512" s="45"/>
      <c r="E512" s="45"/>
      <c r="F512" s="45" t="str">
        <f t="shared" si="14"/>
        <v/>
      </c>
      <c r="G512" s="45" t="str">
        <f t="shared" si="15"/>
        <v/>
      </c>
    </row>
    <row r="513" spans="1:7">
      <c r="A513" s="98" t="s">
        <v>938</v>
      </c>
      <c r="B513" s="99" t="s">
        <v>939</v>
      </c>
      <c r="C513" s="45"/>
      <c r="D513" s="45"/>
      <c r="E513" s="45"/>
      <c r="F513" s="45" t="str">
        <f t="shared" si="14"/>
        <v/>
      </c>
      <c r="G513" s="45" t="str">
        <f t="shared" si="15"/>
        <v/>
      </c>
    </row>
    <row r="514" spans="1:7">
      <c r="A514" s="98" t="s">
        <v>940</v>
      </c>
      <c r="B514" s="99" t="s">
        <v>941</v>
      </c>
      <c r="C514" s="45"/>
      <c r="D514" s="45"/>
      <c r="E514" s="45"/>
      <c r="F514" s="45" t="str">
        <f t="shared" si="14"/>
        <v/>
      </c>
      <c r="G514" s="45" t="str">
        <f t="shared" si="15"/>
        <v/>
      </c>
    </row>
    <row r="515" spans="1:7">
      <c r="A515" s="98" t="s">
        <v>942</v>
      </c>
      <c r="B515" s="99" t="s">
        <v>943</v>
      </c>
      <c r="C515" s="45"/>
      <c r="D515" s="45"/>
      <c r="E515" s="45"/>
      <c r="F515" s="45" t="str">
        <f t="shared" si="14"/>
        <v/>
      </c>
      <c r="G515" s="45" t="str">
        <f t="shared" si="15"/>
        <v/>
      </c>
    </row>
    <row r="516" spans="1:7">
      <c r="A516" s="98" t="s">
        <v>944</v>
      </c>
      <c r="B516" s="99" t="s">
        <v>945</v>
      </c>
      <c r="C516" s="45"/>
      <c r="D516" s="45"/>
      <c r="E516" s="45"/>
      <c r="F516" s="45" t="str">
        <f t="shared" si="14"/>
        <v/>
      </c>
      <c r="G516" s="45" t="str">
        <f t="shared" si="15"/>
        <v/>
      </c>
    </row>
    <row r="517" spans="1:7">
      <c r="A517" s="98" t="s">
        <v>946</v>
      </c>
      <c r="B517" s="99" t="s">
        <v>947</v>
      </c>
      <c r="C517" s="45"/>
      <c r="D517" s="45"/>
      <c r="E517" s="45"/>
      <c r="F517" s="45" t="str">
        <f t="shared" si="14"/>
        <v/>
      </c>
      <c r="G517" s="45" t="str">
        <f t="shared" si="15"/>
        <v/>
      </c>
    </row>
    <row r="518" spans="1:7">
      <c r="A518" s="98" t="s">
        <v>948</v>
      </c>
      <c r="B518" s="99" t="s">
        <v>949</v>
      </c>
      <c r="C518" s="45"/>
      <c r="D518" s="45"/>
      <c r="E518" s="45"/>
      <c r="F518" s="45" t="str">
        <f t="shared" ref="F518:F581" si="16">IF(C518=0,"",ROUND(E518/C518*100,1))</f>
        <v/>
      </c>
      <c r="G518" s="45" t="str">
        <f t="shared" ref="G518:G581" si="17">IF(D518=0,"",ROUND(E518/D518*100,1))</f>
        <v/>
      </c>
    </row>
    <row r="519" spans="1:7">
      <c r="A519" s="98" t="s">
        <v>950</v>
      </c>
      <c r="B519" s="99" t="s">
        <v>951</v>
      </c>
      <c r="C519" s="45"/>
      <c r="D519" s="45"/>
      <c r="E519" s="45"/>
      <c r="F519" s="45" t="str">
        <f t="shared" si="16"/>
        <v/>
      </c>
      <c r="G519" s="45" t="str">
        <f t="shared" si="17"/>
        <v/>
      </c>
    </row>
    <row r="520" spans="1:7">
      <c r="A520" s="98" t="s">
        <v>952</v>
      </c>
      <c r="B520" s="99" t="s">
        <v>953</v>
      </c>
      <c r="C520" s="45"/>
      <c r="D520" s="45"/>
      <c r="E520" s="45"/>
      <c r="F520" s="45" t="str">
        <f t="shared" si="16"/>
        <v/>
      </c>
      <c r="G520" s="45" t="str">
        <f t="shared" si="17"/>
        <v/>
      </c>
    </row>
    <row r="521" spans="1:7">
      <c r="A521" s="98" t="s">
        <v>954</v>
      </c>
      <c r="B521" s="99" t="s">
        <v>121</v>
      </c>
      <c r="C521" s="45"/>
      <c r="D521" s="45"/>
      <c r="E521" s="45"/>
      <c r="F521" s="45" t="str">
        <f t="shared" si="16"/>
        <v/>
      </c>
      <c r="G521" s="45" t="str">
        <f t="shared" si="17"/>
        <v/>
      </c>
    </row>
    <row r="522" spans="1:7">
      <c r="A522" s="98" t="s">
        <v>955</v>
      </c>
      <c r="B522" s="99" t="s">
        <v>956</v>
      </c>
      <c r="C522" s="45">
        <v>83</v>
      </c>
      <c r="D522" s="45">
        <v>104</v>
      </c>
      <c r="E522" s="45">
        <v>92</v>
      </c>
      <c r="F522" s="45">
        <f t="shared" si="16"/>
        <v>111</v>
      </c>
      <c r="G522" s="45">
        <f t="shared" si="17"/>
        <v>89</v>
      </c>
    </row>
    <row r="523" spans="1:7">
      <c r="A523" s="98" t="s">
        <v>957</v>
      </c>
      <c r="B523" s="99" t="s">
        <v>958</v>
      </c>
      <c r="C523" s="45">
        <f>SUM(C524:C530)</f>
        <v>304</v>
      </c>
      <c r="D523" s="45">
        <f>SUM(D524:D530)</f>
        <v>1449</v>
      </c>
      <c r="E523" s="45">
        <f>SUM(E524:E530)</f>
        <v>792</v>
      </c>
      <c r="F523" s="45">
        <f t="shared" si="16"/>
        <v>261</v>
      </c>
      <c r="G523" s="45">
        <f t="shared" si="17"/>
        <v>55</v>
      </c>
    </row>
    <row r="524" spans="1:7">
      <c r="A524" s="98" t="s">
        <v>959</v>
      </c>
      <c r="B524" s="99" t="s">
        <v>103</v>
      </c>
      <c r="C524" s="45">
        <v>304</v>
      </c>
      <c r="D524" s="45">
        <v>1263</v>
      </c>
      <c r="E524" s="45">
        <v>357</v>
      </c>
      <c r="F524" s="45">
        <f t="shared" si="16"/>
        <v>117</v>
      </c>
      <c r="G524" s="45">
        <f t="shared" si="17"/>
        <v>28</v>
      </c>
    </row>
    <row r="525" spans="1:7">
      <c r="A525" s="98" t="s">
        <v>960</v>
      </c>
      <c r="B525" s="99" t="s">
        <v>105</v>
      </c>
      <c r="C525" s="45"/>
      <c r="D525" s="45"/>
      <c r="E525" s="45"/>
      <c r="F525" s="45" t="str">
        <f t="shared" si="16"/>
        <v/>
      </c>
      <c r="G525" s="45" t="str">
        <f t="shared" si="17"/>
        <v/>
      </c>
    </row>
    <row r="526" spans="1:7">
      <c r="A526" s="98" t="s">
        <v>961</v>
      </c>
      <c r="B526" s="99" t="s">
        <v>107</v>
      </c>
      <c r="C526" s="45"/>
      <c r="D526" s="45"/>
      <c r="E526" s="45"/>
      <c r="F526" s="45" t="str">
        <f t="shared" si="16"/>
        <v/>
      </c>
      <c r="G526" s="45" t="str">
        <f t="shared" si="17"/>
        <v/>
      </c>
    </row>
    <row r="527" spans="1:7">
      <c r="A527" s="98" t="s">
        <v>962</v>
      </c>
      <c r="B527" s="99" t="s">
        <v>963</v>
      </c>
      <c r="C527" s="45"/>
      <c r="D527" s="45"/>
      <c r="E527" s="45"/>
      <c r="F527" s="45" t="str">
        <f t="shared" si="16"/>
        <v/>
      </c>
      <c r="G527" s="45" t="str">
        <f t="shared" si="17"/>
        <v/>
      </c>
    </row>
    <row r="528" spans="1:7">
      <c r="A528" s="98" t="s">
        <v>964</v>
      </c>
      <c r="B528" s="99" t="s">
        <v>965</v>
      </c>
      <c r="C528" s="45"/>
      <c r="D528" s="45"/>
      <c r="E528" s="45"/>
      <c r="F528" s="45" t="str">
        <f t="shared" si="16"/>
        <v/>
      </c>
      <c r="G528" s="45" t="str">
        <f t="shared" si="17"/>
        <v/>
      </c>
    </row>
    <row r="529" spans="1:7">
      <c r="A529" s="98" t="s">
        <v>966</v>
      </c>
      <c r="B529" s="99" t="s">
        <v>967</v>
      </c>
      <c r="C529" s="45"/>
      <c r="D529" s="45">
        <v>186</v>
      </c>
      <c r="E529" s="45">
        <v>435</v>
      </c>
      <c r="F529" s="45" t="str">
        <f t="shared" si="16"/>
        <v/>
      </c>
      <c r="G529" s="45">
        <f t="shared" si="17"/>
        <v>234</v>
      </c>
    </row>
    <row r="530" spans="1:7">
      <c r="A530" s="98" t="s">
        <v>968</v>
      </c>
      <c r="B530" s="99" t="s">
        <v>969</v>
      </c>
      <c r="C530" s="45"/>
      <c r="D530" s="45"/>
      <c r="E530" s="45"/>
      <c r="F530" s="45" t="str">
        <f t="shared" si="16"/>
        <v/>
      </c>
      <c r="G530" s="45" t="str">
        <f t="shared" si="17"/>
        <v/>
      </c>
    </row>
    <row r="531" spans="1:7">
      <c r="A531" s="98" t="s">
        <v>970</v>
      </c>
      <c r="B531" s="99" t="s">
        <v>971</v>
      </c>
      <c r="C531" s="45">
        <f>SUM(C532)</f>
        <v>0</v>
      </c>
      <c r="D531" s="45">
        <f>SUM(D532)</f>
        <v>0</v>
      </c>
      <c r="E531" s="45">
        <f>SUM(E532)</f>
        <v>0</v>
      </c>
      <c r="F531" s="45" t="str">
        <f t="shared" si="16"/>
        <v/>
      </c>
      <c r="G531" s="45" t="str">
        <f t="shared" si="17"/>
        <v/>
      </c>
    </row>
    <row r="532" spans="1:7">
      <c r="A532" s="98" t="s">
        <v>972</v>
      </c>
      <c r="B532" s="99" t="s">
        <v>973</v>
      </c>
      <c r="C532" s="45"/>
      <c r="D532" s="45"/>
      <c r="E532" s="45"/>
      <c r="F532" s="45" t="str">
        <f t="shared" si="16"/>
        <v/>
      </c>
      <c r="G532" s="45" t="str">
        <f t="shared" si="17"/>
        <v/>
      </c>
    </row>
    <row r="533" spans="1:7">
      <c r="A533" s="98" t="s">
        <v>974</v>
      </c>
      <c r="B533" s="99" t="s">
        <v>975</v>
      </c>
      <c r="C533" s="45">
        <f>SUM(C534:C541)</f>
        <v>9546</v>
      </c>
      <c r="D533" s="45">
        <f>SUM(D534:D541)</f>
        <v>10671</v>
      </c>
      <c r="E533" s="45">
        <f>SUM(E534:E541)</f>
        <v>11710</v>
      </c>
      <c r="F533" s="45">
        <f t="shared" si="16"/>
        <v>123</v>
      </c>
      <c r="G533" s="45">
        <f t="shared" si="17"/>
        <v>110</v>
      </c>
    </row>
    <row r="534" spans="1:7">
      <c r="A534" s="98" t="s">
        <v>976</v>
      </c>
      <c r="B534" s="99" t="s">
        <v>977</v>
      </c>
      <c r="C534" s="45">
        <v>650</v>
      </c>
      <c r="D534" s="45">
        <v>694</v>
      </c>
      <c r="E534" s="45">
        <v>657</v>
      </c>
      <c r="F534" s="45">
        <f t="shared" si="16"/>
        <v>101</v>
      </c>
      <c r="G534" s="45">
        <f t="shared" si="17"/>
        <v>95</v>
      </c>
    </row>
    <row r="535" spans="1:7">
      <c r="A535" s="98" t="s">
        <v>978</v>
      </c>
      <c r="B535" s="99" t="s">
        <v>979</v>
      </c>
      <c r="C535" s="45">
        <v>847</v>
      </c>
      <c r="D535" s="45">
        <v>871</v>
      </c>
      <c r="E535" s="45">
        <v>1069</v>
      </c>
      <c r="F535" s="45">
        <f t="shared" si="16"/>
        <v>126</v>
      </c>
      <c r="G535" s="45">
        <f t="shared" si="17"/>
        <v>123</v>
      </c>
    </row>
    <row r="536" spans="1:7">
      <c r="A536" s="98" t="s">
        <v>980</v>
      </c>
      <c r="B536" s="99" t="s">
        <v>981</v>
      </c>
      <c r="C536" s="45"/>
      <c r="D536" s="45"/>
      <c r="E536" s="45"/>
      <c r="F536" s="45" t="str">
        <f t="shared" si="16"/>
        <v/>
      </c>
      <c r="G536" s="45" t="str">
        <f t="shared" si="17"/>
        <v/>
      </c>
    </row>
    <row r="537" spans="1:7">
      <c r="A537" s="98" t="s">
        <v>982</v>
      </c>
      <c r="B537" s="99" t="s">
        <v>983</v>
      </c>
      <c r="C537" s="45">
        <v>3970</v>
      </c>
      <c r="D537" s="45">
        <v>4077</v>
      </c>
      <c r="E537" s="45">
        <v>4201</v>
      </c>
      <c r="F537" s="45">
        <f t="shared" si="16"/>
        <v>106</v>
      </c>
      <c r="G537" s="45">
        <f t="shared" si="17"/>
        <v>103</v>
      </c>
    </row>
    <row r="538" spans="1:7">
      <c r="A538" s="98" t="s">
        <v>984</v>
      </c>
      <c r="B538" s="99" t="s">
        <v>985</v>
      </c>
      <c r="C538" s="45"/>
      <c r="D538" s="45"/>
      <c r="E538" s="45"/>
      <c r="F538" s="45" t="str">
        <f t="shared" si="16"/>
        <v/>
      </c>
      <c r="G538" s="45" t="str">
        <f t="shared" si="17"/>
        <v/>
      </c>
    </row>
    <row r="539" spans="1:7">
      <c r="A539" s="98" t="s">
        <v>986</v>
      </c>
      <c r="B539" s="99" t="s">
        <v>987</v>
      </c>
      <c r="C539" s="45">
        <v>4079</v>
      </c>
      <c r="D539" s="45">
        <v>5029</v>
      </c>
      <c r="E539" s="45">
        <v>5783</v>
      </c>
      <c r="F539" s="45">
        <f t="shared" si="16"/>
        <v>142</v>
      </c>
      <c r="G539" s="45">
        <f t="shared" si="17"/>
        <v>115</v>
      </c>
    </row>
    <row r="540" spans="1:7">
      <c r="A540" s="98" t="s">
        <v>988</v>
      </c>
      <c r="B540" s="99" t="s">
        <v>989</v>
      </c>
      <c r="C540" s="45"/>
      <c r="D540" s="45"/>
      <c r="E540" s="45"/>
      <c r="F540" s="45" t="str">
        <f t="shared" si="16"/>
        <v/>
      </c>
      <c r="G540" s="45" t="str">
        <f t="shared" si="17"/>
        <v/>
      </c>
    </row>
    <row r="541" spans="1:7">
      <c r="A541" s="98" t="s">
        <v>990</v>
      </c>
      <c r="B541" s="99" t="s">
        <v>991</v>
      </c>
      <c r="C541" s="45"/>
      <c r="D541" s="45"/>
      <c r="E541" s="45"/>
      <c r="F541" s="45" t="str">
        <f t="shared" si="16"/>
        <v/>
      </c>
      <c r="G541" s="45" t="str">
        <f t="shared" si="17"/>
        <v/>
      </c>
    </row>
    <row r="542" spans="1:7">
      <c r="A542" s="98" t="s">
        <v>992</v>
      </c>
      <c r="B542" s="99" t="s">
        <v>993</v>
      </c>
      <c r="C542" s="45">
        <f>SUM(C543:C545)</f>
        <v>113</v>
      </c>
      <c r="D542" s="45">
        <f>SUM(D543:D545)</f>
        <v>14</v>
      </c>
      <c r="E542" s="45">
        <f>SUM(E543:E545)</f>
        <v>0</v>
      </c>
      <c r="F542" s="45">
        <f t="shared" si="16"/>
        <v>0</v>
      </c>
      <c r="G542" s="45">
        <f t="shared" si="17"/>
        <v>0</v>
      </c>
    </row>
    <row r="543" spans="1:7">
      <c r="A543" s="98" t="s">
        <v>994</v>
      </c>
      <c r="B543" s="99" t="s">
        <v>995</v>
      </c>
      <c r="C543" s="45"/>
      <c r="D543" s="45"/>
      <c r="E543" s="45"/>
      <c r="F543" s="45" t="str">
        <f t="shared" si="16"/>
        <v/>
      </c>
      <c r="G543" s="45" t="str">
        <f t="shared" si="17"/>
        <v/>
      </c>
    </row>
    <row r="544" spans="1:7">
      <c r="A544" s="98" t="s">
        <v>996</v>
      </c>
      <c r="B544" s="99" t="s">
        <v>997</v>
      </c>
      <c r="C544" s="45"/>
      <c r="D544" s="45"/>
      <c r="E544" s="45"/>
      <c r="F544" s="45" t="str">
        <f t="shared" si="16"/>
        <v/>
      </c>
      <c r="G544" s="45" t="str">
        <f t="shared" si="17"/>
        <v/>
      </c>
    </row>
    <row r="545" spans="1:7">
      <c r="A545" s="98" t="s">
        <v>998</v>
      </c>
      <c r="B545" s="99" t="s">
        <v>999</v>
      </c>
      <c r="C545" s="45">
        <v>113</v>
      </c>
      <c r="D545" s="45">
        <v>14</v>
      </c>
      <c r="E545" s="45"/>
      <c r="F545" s="45">
        <f t="shared" si="16"/>
        <v>0</v>
      </c>
      <c r="G545" s="45">
        <f t="shared" si="17"/>
        <v>0</v>
      </c>
    </row>
    <row r="546" spans="1:7">
      <c r="A546" s="98" t="s">
        <v>1000</v>
      </c>
      <c r="B546" s="99" t="s">
        <v>1001</v>
      </c>
      <c r="C546" s="45">
        <f>SUM(C547:C555)</f>
        <v>384</v>
      </c>
      <c r="D546" s="45">
        <f>SUM(D547:D555)</f>
        <v>579</v>
      </c>
      <c r="E546" s="45">
        <f>SUM(E547:E555)</f>
        <v>415</v>
      </c>
      <c r="F546" s="45">
        <f t="shared" si="16"/>
        <v>108</v>
      </c>
      <c r="G546" s="45">
        <f t="shared" si="17"/>
        <v>72</v>
      </c>
    </row>
    <row r="547" spans="1:7">
      <c r="A547" s="98" t="s">
        <v>1002</v>
      </c>
      <c r="B547" s="99" t="s">
        <v>1003</v>
      </c>
      <c r="C547" s="45"/>
      <c r="D547" s="45"/>
      <c r="E547" s="45"/>
      <c r="F547" s="45" t="str">
        <f t="shared" si="16"/>
        <v/>
      </c>
      <c r="G547" s="45" t="str">
        <f t="shared" si="17"/>
        <v/>
      </c>
    </row>
    <row r="548" spans="1:7">
      <c r="A548" s="98" t="s">
        <v>1004</v>
      </c>
      <c r="B548" s="99" t="s">
        <v>1005</v>
      </c>
      <c r="C548" s="45"/>
      <c r="D548" s="45"/>
      <c r="E548" s="45"/>
      <c r="F548" s="45" t="str">
        <f t="shared" si="16"/>
        <v/>
      </c>
      <c r="G548" s="45" t="str">
        <f t="shared" si="17"/>
        <v/>
      </c>
    </row>
    <row r="549" spans="1:7">
      <c r="A549" s="98" t="s">
        <v>1006</v>
      </c>
      <c r="B549" s="99" t="s">
        <v>1007</v>
      </c>
      <c r="C549" s="45"/>
      <c r="D549" s="45"/>
      <c r="E549" s="45"/>
      <c r="F549" s="45" t="str">
        <f t="shared" si="16"/>
        <v/>
      </c>
      <c r="G549" s="45" t="str">
        <f t="shared" si="17"/>
        <v/>
      </c>
    </row>
    <row r="550" spans="1:7">
      <c r="A550" s="98" t="s">
        <v>1008</v>
      </c>
      <c r="B550" s="99" t="s">
        <v>1009</v>
      </c>
      <c r="C550" s="45"/>
      <c r="D550" s="45"/>
      <c r="E550" s="45"/>
      <c r="F550" s="45" t="str">
        <f t="shared" si="16"/>
        <v/>
      </c>
      <c r="G550" s="45" t="str">
        <f t="shared" si="17"/>
        <v/>
      </c>
    </row>
    <row r="551" spans="1:7">
      <c r="A551" s="98" t="s">
        <v>1010</v>
      </c>
      <c r="B551" s="99" t="s">
        <v>1011</v>
      </c>
      <c r="C551" s="45"/>
      <c r="D551" s="45"/>
      <c r="E551" s="45"/>
      <c r="F551" s="45" t="str">
        <f t="shared" si="16"/>
        <v/>
      </c>
      <c r="G551" s="45" t="str">
        <f t="shared" si="17"/>
        <v/>
      </c>
    </row>
    <row r="552" spans="1:7">
      <c r="A552" s="98" t="s">
        <v>1012</v>
      </c>
      <c r="B552" s="99" t="s">
        <v>1013</v>
      </c>
      <c r="C552" s="45"/>
      <c r="D552" s="45"/>
      <c r="E552" s="45"/>
      <c r="F552" s="45" t="str">
        <f t="shared" si="16"/>
        <v/>
      </c>
      <c r="G552" s="45" t="str">
        <f t="shared" si="17"/>
        <v/>
      </c>
    </row>
    <row r="553" spans="1:7">
      <c r="A553" s="98" t="s">
        <v>1014</v>
      </c>
      <c r="B553" s="99" t="s">
        <v>1015</v>
      </c>
      <c r="C553" s="45"/>
      <c r="D553" s="45"/>
      <c r="E553" s="45"/>
      <c r="F553" s="45" t="str">
        <f t="shared" si="16"/>
        <v/>
      </c>
      <c r="G553" s="45" t="str">
        <f t="shared" si="17"/>
        <v/>
      </c>
    </row>
    <row r="554" spans="1:7">
      <c r="A554" s="98" t="s">
        <v>1016</v>
      </c>
      <c r="B554" s="99" t="s">
        <v>1017</v>
      </c>
      <c r="C554" s="45"/>
      <c r="D554" s="45"/>
      <c r="E554" s="45"/>
      <c r="F554" s="45" t="str">
        <f t="shared" si="16"/>
        <v/>
      </c>
      <c r="G554" s="45" t="str">
        <f t="shared" si="17"/>
        <v/>
      </c>
    </row>
    <row r="555" spans="1:7">
      <c r="A555" s="98" t="s">
        <v>1018</v>
      </c>
      <c r="B555" s="99" t="s">
        <v>1019</v>
      </c>
      <c r="C555" s="45">
        <v>384</v>
      </c>
      <c r="D555" s="45">
        <v>579</v>
      </c>
      <c r="E555" s="45">
        <v>415</v>
      </c>
      <c r="F555" s="45">
        <f t="shared" si="16"/>
        <v>108</v>
      </c>
      <c r="G555" s="45">
        <f t="shared" si="17"/>
        <v>72</v>
      </c>
    </row>
    <row r="556" spans="1:7">
      <c r="A556" s="98" t="s">
        <v>1020</v>
      </c>
      <c r="B556" s="99" t="s">
        <v>1021</v>
      </c>
      <c r="C556" s="45">
        <f>SUM(C557:C564)</f>
        <v>1879</v>
      </c>
      <c r="D556" s="45">
        <f>SUM(D557:D564)</f>
        <v>2104</v>
      </c>
      <c r="E556" s="45">
        <f>SUM(E557:E564)</f>
        <v>1644</v>
      </c>
      <c r="F556" s="45">
        <f t="shared" si="16"/>
        <v>88</v>
      </c>
      <c r="G556" s="45">
        <f t="shared" si="17"/>
        <v>78</v>
      </c>
    </row>
    <row r="557" spans="1:7">
      <c r="A557" s="98" t="s">
        <v>1022</v>
      </c>
      <c r="B557" s="99" t="s">
        <v>1023</v>
      </c>
      <c r="C557" s="45">
        <v>107</v>
      </c>
      <c r="D557" s="45">
        <v>75</v>
      </c>
      <c r="E557" s="45">
        <v>4</v>
      </c>
      <c r="F557" s="45">
        <f t="shared" si="16"/>
        <v>4</v>
      </c>
      <c r="G557" s="45">
        <f t="shared" si="17"/>
        <v>5</v>
      </c>
    </row>
    <row r="558" spans="1:7">
      <c r="A558" s="98" t="s">
        <v>1024</v>
      </c>
      <c r="B558" s="99" t="s">
        <v>1025</v>
      </c>
      <c r="C558" s="45"/>
      <c r="D558" s="45"/>
      <c r="E558" s="45"/>
      <c r="F558" s="45" t="str">
        <f t="shared" si="16"/>
        <v/>
      </c>
      <c r="G558" s="45" t="str">
        <f t="shared" si="17"/>
        <v/>
      </c>
    </row>
    <row r="559" spans="1:7">
      <c r="A559" s="98" t="s">
        <v>1026</v>
      </c>
      <c r="B559" s="99" t="s">
        <v>1027</v>
      </c>
      <c r="C559" s="45">
        <v>939</v>
      </c>
      <c r="D559" s="45"/>
      <c r="E559" s="45"/>
      <c r="F559" s="45">
        <f t="shared" si="16"/>
        <v>0</v>
      </c>
      <c r="G559" s="45" t="str">
        <f t="shared" si="17"/>
        <v/>
      </c>
    </row>
    <row r="560" spans="1:7">
      <c r="A560" s="98" t="s">
        <v>1028</v>
      </c>
      <c r="B560" s="99" t="s">
        <v>1029</v>
      </c>
      <c r="C560" s="45">
        <v>773</v>
      </c>
      <c r="D560" s="45">
        <v>798</v>
      </c>
      <c r="E560" s="45">
        <v>507</v>
      </c>
      <c r="F560" s="45">
        <f t="shared" si="16"/>
        <v>66</v>
      </c>
      <c r="G560" s="45">
        <f t="shared" si="17"/>
        <v>64</v>
      </c>
    </row>
    <row r="561" spans="1:7">
      <c r="A561" s="98" t="s">
        <v>1030</v>
      </c>
      <c r="B561" s="99" t="s">
        <v>1031</v>
      </c>
      <c r="C561" s="45"/>
      <c r="D561" s="45"/>
      <c r="E561" s="45"/>
      <c r="F561" s="45" t="str">
        <f t="shared" si="16"/>
        <v/>
      </c>
      <c r="G561" s="45" t="str">
        <f t="shared" si="17"/>
        <v/>
      </c>
    </row>
    <row r="562" spans="1:7">
      <c r="A562" s="98" t="s">
        <v>1032</v>
      </c>
      <c r="B562" s="99" t="s">
        <v>1033</v>
      </c>
      <c r="C562" s="45"/>
      <c r="D562" s="45"/>
      <c r="E562" s="45"/>
      <c r="F562" s="45" t="str">
        <f t="shared" si="16"/>
        <v/>
      </c>
      <c r="G562" s="45" t="str">
        <f t="shared" si="17"/>
        <v/>
      </c>
    </row>
    <row r="563" spans="1:7">
      <c r="A563" s="98" t="s">
        <v>1034</v>
      </c>
      <c r="B563" s="99" t="s">
        <v>1035</v>
      </c>
      <c r="C563" s="45"/>
      <c r="D563" s="45"/>
      <c r="E563" s="45"/>
      <c r="F563" s="45" t="str">
        <f t="shared" si="16"/>
        <v/>
      </c>
      <c r="G563" s="45" t="str">
        <f t="shared" si="17"/>
        <v/>
      </c>
    </row>
    <row r="564" spans="1:7">
      <c r="A564" s="98" t="s">
        <v>1036</v>
      </c>
      <c r="B564" s="99" t="s">
        <v>1037</v>
      </c>
      <c r="C564" s="45">
        <v>60</v>
      </c>
      <c r="D564" s="45">
        <v>1231</v>
      </c>
      <c r="E564" s="45">
        <v>1133</v>
      </c>
      <c r="F564" s="45">
        <f t="shared" si="16"/>
        <v>1888</v>
      </c>
      <c r="G564" s="45">
        <f t="shared" si="17"/>
        <v>92</v>
      </c>
    </row>
    <row r="565" spans="1:7">
      <c r="A565" s="98" t="s">
        <v>1038</v>
      </c>
      <c r="B565" s="99" t="s">
        <v>1039</v>
      </c>
      <c r="C565" s="45">
        <f>SUM(C566:C571)</f>
        <v>100</v>
      </c>
      <c r="D565" s="45">
        <f>SUM(D566:D571)</f>
        <v>88</v>
      </c>
      <c r="E565" s="45">
        <f>SUM(E566:E571)</f>
        <v>74</v>
      </c>
      <c r="F565" s="45">
        <f t="shared" si="16"/>
        <v>74</v>
      </c>
      <c r="G565" s="45">
        <f t="shared" si="17"/>
        <v>84</v>
      </c>
    </row>
    <row r="566" spans="1:7">
      <c r="A566" s="98" t="s">
        <v>1040</v>
      </c>
      <c r="B566" s="99" t="s">
        <v>1041</v>
      </c>
      <c r="C566" s="45">
        <v>100</v>
      </c>
      <c r="D566" s="45">
        <v>88</v>
      </c>
      <c r="E566" s="45">
        <v>59</v>
      </c>
      <c r="F566" s="45">
        <f t="shared" si="16"/>
        <v>59</v>
      </c>
      <c r="G566" s="45">
        <f t="shared" si="17"/>
        <v>67</v>
      </c>
    </row>
    <row r="567" spans="1:7">
      <c r="A567" s="98" t="s">
        <v>1042</v>
      </c>
      <c r="B567" s="99" t="s">
        <v>1043</v>
      </c>
      <c r="C567" s="45"/>
      <c r="D567" s="45"/>
      <c r="E567" s="45"/>
      <c r="F567" s="45" t="str">
        <f t="shared" si="16"/>
        <v/>
      </c>
      <c r="G567" s="45" t="str">
        <f t="shared" si="17"/>
        <v/>
      </c>
    </row>
    <row r="568" spans="1:7">
      <c r="A568" s="98" t="s">
        <v>1044</v>
      </c>
      <c r="B568" s="99" t="s">
        <v>1045</v>
      </c>
      <c r="C568" s="45"/>
      <c r="D568" s="45"/>
      <c r="E568" s="45"/>
      <c r="F568" s="45" t="str">
        <f t="shared" si="16"/>
        <v/>
      </c>
      <c r="G568" s="45" t="str">
        <f t="shared" si="17"/>
        <v/>
      </c>
    </row>
    <row r="569" spans="1:7">
      <c r="A569" s="98" t="s">
        <v>1046</v>
      </c>
      <c r="B569" s="99" t="s">
        <v>1047</v>
      </c>
      <c r="C569" s="45"/>
      <c r="D569" s="45"/>
      <c r="E569" s="45"/>
      <c r="F569" s="45" t="str">
        <f t="shared" si="16"/>
        <v/>
      </c>
      <c r="G569" s="45" t="str">
        <f t="shared" si="17"/>
        <v/>
      </c>
    </row>
    <row r="570" spans="1:7">
      <c r="A570" s="98" t="s">
        <v>1048</v>
      </c>
      <c r="B570" s="99" t="s">
        <v>1049</v>
      </c>
      <c r="C570" s="45"/>
      <c r="D570" s="45"/>
      <c r="E570" s="45"/>
      <c r="F570" s="45" t="str">
        <f t="shared" si="16"/>
        <v/>
      </c>
      <c r="G570" s="45" t="str">
        <f t="shared" si="17"/>
        <v/>
      </c>
    </row>
    <row r="571" spans="1:7">
      <c r="A571" s="98" t="s">
        <v>1050</v>
      </c>
      <c r="B571" s="99" t="s">
        <v>1051</v>
      </c>
      <c r="C571" s="45"/>
      <c r="D571" s="45"/>
      <c r="E571" s="45">
        <v>15</v>
      </c>
      <c r="F571" s="45" t="str">
        <f t="shared" si="16"/>
        <v/>
      </c>
      <c r="G571" s="45" t="str">
        <f t="shared" si="17"/>
        <v/>
      </c>
    </row>
    <row r="572" spans="1:7">
      <c r="A572" s="98" t="s">
        <v>1052</v>
      </c>
      <c r="B572" s="99" t="s">
        <v>1053</v>
      </c>
      <c r="C572" s="45">
        <f>SUM(C573:C579)</f>
        <v>251</v>
      </c>
      <c r="D572" s="45">
        <f>SUM(D573:D579)</f>
        <v>507</v>
      </c>
      <c r="E572" s="45">
        <f>SUM(E573:E579)</f>
        <v>239</v>
      </c>
      <c r="F572" s="45">
        <f t="shared" si="16"/>
        <v>95</v>
      </c>
      <c r="G572" s="45">
        <f t="shared" si="17"/>
        <v>47</v>
      </c>
    </row>
    <row r="573" spans="1:7">
      <c r="A573" s="98" t="s">
        <v>1054</v>
      </c>
      <c r="B573" s="99" t="s">
        <v>1055</v>
      </c>
      <c r="C573" s="45">
        <v>2</v>
      </c>
      <c r="D573" s="45">
        <v>25</v>
      </c>
      <c r="E573" s="45">
        <v>29</v>
      </c>
      <c r="F573" s="45">
        <f t="shared" si="16"/>
        <v>1450</v>
      </c>
      <c r="G573" s="45">
        <f t="shared" si="17"/>
        <v>116</v>
      </c>
    </row>
    <row r="574" spans="1:7">
      <c r="A574" s="98" t="s">
        <v>1056</v>
      </c>
      <c r="B574" s="99" t="s">
        <v>1057</v>
      </c>
      <c r="C574" s="45">
        <v>236</v>
      </c>
      <c r="D574" s="45">
        <v>463</v>
      </c>
      <c r="E574" s="45">
        <v>210</v>
      </c>
      <c r="F574" s="45">
        <f t="shared" si="16"/>
        <v>89</v>
      </c>
      <c r="G574" s="45">
        <f t="shared" si="17"/>
        <v>45</v>
      </c>
    </row>
    <row r="575" spans="1:7">
      <c r="A575" s="98" t="s">
        <v>1058</v>
      </c>
      <c r="B575" s="99" t="s">
        <v>1059</v>
      </c>
      <c r="C575" s="45"/>
      <c r="D575" s="45"/>
      <c r="E575" s="45"/>
      <c r="F575" s="45" t="str">
        <f t="shared" si="16"/>
        <v/>
      </c>
      <c r="G575" s="45" t="str">
        <f t="shared" si="17"/>
        <v/>
      </c>
    </row>
    <row r="576" spans="1:7">
      <c r="A576" s="98" t="s">
        <v>1060</v>
      </c>
      <c r="B576" s="99" t="s">
        <v>1061</v>
      </c>
      <c r="C576" s="45">
        <v>13</v>
      </c>
      <c r="D576" s="45">
        <v>19</v>
      </c>
      <c r="E576" s="45"/>
      <c r="F576" s="45">
        <f t="shared" si="16"/>
        <v>0</v>
      </c>
      <c r="G576" s="45">
        <f t="shared" si="17"/>
        <v>0</v>
      </c>
    </row>
    <row r="577" spans="1:7">
      <c r="A577" s="98" t="s">
        <v>1062</v>
      </c>
      <c r="B577" s="99" t="s">
        <v>1063</v>
      </c>
      <c r="C577" s="45"/>
      <c r="D577" s="45"/>
      <c r="E577" s="45"/>
      <c r="F577" s="45" t="str">
        <f t="shared" si="16"/>
        <v/>
      </c>
      <c r="G577" s="45" t="str">
        <f t="shared" si="17"/>
        <v/>
      </c>
    </row>
    <row r="578" spans="1:7">
      <c r="A578" s="98" t="s">
        <v>1064</v>
      </c>
      <c r="B578" s="99" t="s">
        <v>1065</v>
      </c>
      <c r="C578" s="45"/>
      <c r="D578" s="45"/>
      <c r="E578" s="45"/>
      <c r="F578" s="45" t="str">
        <f t="shared" si="16"/>
        <v/>
      </c>
      <c r="G578" s="45" t="str">
        <f t="shared" si="17"/>
        <v/>
      </c>
    </row>
    <row r="579" spans="1:7">
      <c r="A579" s="98" t="s">
        <v>1066</v>
      </c>
      <c r="B579" s="99" t="s">
        <v>1067</v>
      </c>
      <c r="C579" s="45"/>
      <c r="D579" s="45"/>
      <c r="E579" s="45"/>
      <c r="F579" s="45" t="str">
        <f t="shared" si="16"/>
        <v/>
      </c>
      <c r="G579" s="45" t="str">
        <f t="shared" si="17"/>
        <v/>
      </c>
    </row>
    <row r="580" spans="1:7">
      <c r="A580" s="98" t="s">
        <v>1068</v>
      </c>
      <c r="B580" s="99" t="s">
        <v>1069</v>
      </c>
      <c r="C580" s="45">
        <f>SUM(C581:C588)</f>
        <v>433</v>
      </c>
      <c r="D580" s="45">
        <f>SUM(D581:D588)</f>
        <v>449</v>
      </c>
      <c r="E580" s="45">
        <f>SUM(E581:E588)</f>
        <v>370</v>
      </c>
      <c r="F580" s="45">
        <f t="shared" si="16"/>
        <v>86</v>
      </c>
      <c r="G580" s="45">
        <f t="shared" si="17"/>
        <v>82</v>
      </c>
    </row>
    <row r="581" spans="1:7">
      <c r="A581" s="98" t="s">
        <v>1070</v>
      </c>
      <c r="B581" s="99" t="s">
        <v>103</v>
      </c>
      <c r="C581" s="45">
        <v>159</v>
      </c>
      <c r="D581" s="45">
        <v>172</v>
      </c>
      <c r="E581" s="45">
        <v>162</v>
      </c>
      <c r="F581" s="45">
        <f t="shared" si="16"/>
        <v>102</v>
      </c>
      <c r="G581" s="45">
        <f t="shared" si="17"/>
        <v>94</v>
      </c>
    </row>
    <row r="582" spans="1:7">
      <c r="A582" s="98" t="s">
        <v>1071</v>
      </c>
      <c r="B582" s="99" t="s">
        <v>105</v>
      </c>
      <c r="C582" s="45"/>
      <c r="D582" s="45"/>
      <c r="E582" s="45"/>
      <c r="F582" s="45" t="str">
        <f t="shared" ref="F582:F645" si="18">IF(C582=0,"",ROUND(E582/C582*100,1))</f>
        <v/>
      </c>
      <c r="G582" s="45" t="str">
        <f t="shared" ref="G582:G645" si="19">IF(D582=0,"",ROUND(E582/D582*100,1))</f>
        <v/>
      </c>
    </row>
    <row r="583" spans="1:7">
      <c r="A583" s="98" t="s">
        <v>1072</v>
      </c>
      <c r="B583" s="99" t="s">
        <v>107</v>
      </c>
      <c r="C583" s="45"/>
      <c r="D583" s="45"/>
      <c r="E583" s="45"/>
      <c r="F583" s="45" t="str">
        <f t="shared" si="18"/>
        <v/>
      </c>
      <c r="G583" s="45" t="str">
        <f t="shared" si="19"/>
        <v/>
      </c>
    </row>
    <row r="584" spans="1:7">
      <c r="A584" s="98" t="s">
        <v>1073</v>
      </c>
      <c r="B584" s="99" t="s">
        <v>1074</v>
      </c>
      <c r="C584" s="45"/>
      <c r="D584" s="45">
        <v>5</v>
      </c>
      <c r="E584" s="45">
        <v>1</v>
      </c>
      <c r="F584" s="45" t="str">
        <f t="shared" si="18"/>
        <v/>
      </c>
      <c r="G584" s="45">
        <f t="shared" si="19"/>
        <v>20</v>
      </c>
    </row>
    <row r="585" spans="1:7">
      <c r="A585" s="98" t="s">
        <v>1075</v>
      </c>
      <c r="B585" s="99" t="s">
        <v>1076</v>
      </c>
      <c r="C585" s="45"/>
      <c r="D585" s="45"/>
      <c r="E585" s="45">
        <v>3</v>
      </c>
      <c r="F585" s="45" t="str">
        <f t="shared" si="18"/>
        <v/>
      </c>
      <c r="G585" s="45" t="str">
        <f t="shared" si="19"/>
        <v/>
      </c>
    </row>
    <row r="586" spans="1:7">
      <c r="A586" s="98" t="s">
        <v>1077</v>
      </c>
      <c r="B586" s="99" t="s">
        <v>1078</v>
      </c>
      <c r="C586" s="45"/>
      <c r="D586" s="45"/>
      <c r="E586" s="45"/>
      <c r="F586" s="45" t="str">
        <f t="shared" si="18"/>
        <v/>
      </c>
      <c r="G586" s="45" t="str">
        <f t="shared" si="19"/>
        <v/>
      </c>
    </row>
    <row r="587" spans="1:7">
      <c r="A587" s="98" t="s">
        <v>1079</v>
      </c>
      <c r="B587" s="99" t="s">
        <v>1080</v>
      </c>
      <c r="C587" s="45">
        <v>201</v>
      </c>
      <c r="D587" s="45">
        <v>220</v>
      </c>
      <c r="E587" s="45">
        <v>128</v>
      </c>
      <c r="F587" s="45">
        <f t="shared" si="18"/>
        <v>64</v>
      </c>
      <c r="G587" s="45">
        <f t="shared" si="19"/>
        <v>58</v>
      </c>
    </row>
    <row r="588" spans="1:7">
      <c r="A588" s="98" t="s">
        <v>1081</v>
      </c>
      <c r="B588" s="99" t="s">
        <v>1082</v>
      </c>
      <c r="C588" s="45">
        <v>73</v>
      </c>
      <c r="D588" s="45">
        <v>52</v>
      </c>
      <c r="E588" s="45">
        <v>76</v>
      </c>
      <c r="F588" s="45">
        <f t="shared" si="18"/>
        <v>104</v>
      </c>
      <c r="G588" s="45">
        <f t="shared" si="19"/>
        <v>146</v>
      </c>
    </row>
    <row r="589" spans="1:7">
      <c r="A589" s="98" t="s">
        <v>1083</v>
      </c>
      <c r="B589" s="99" t="s">
        <v>1084</v>
      </c>
      <c r="C589" s="45">
        <f>SUM(C590:C593)</f>
        <v>0</v>
      </c>
      <c r="D589" s="45">
        <f>SUM(D590:D593)</f>
        <v>0</v>
      </c>
      <c r="E589" s="45">
        <f>SUM(E590:E593)</f>
        <v>0</v>
      </c>
      <c r="F589" s="45" t="str">
        <f t="shared" si="18"/>
        <v/>
      </c>
      <c r="G589" s="45" t="str">
        <f t="shared" si="19"/>
        <v/>
      </c>
    </row>
    <row r="590" spans="1:7">
      <c r="A590" s="98" t="s">
        <v>1085</v>
      </c>
      <c r="B590" s="99" t="s">
        <v>103</v>
      </c>
      <c r="C590" s="45"/>
      <c r="D590" s="45"/>
      <c r="E590" s="45"/>
      <c r="F590" s="45" t="str">
        <f t="shared" si="18"/>
        <v/>
      </c>
      <c r="G590" s="45" t="str">
        <f t="shared" si="19"/>
        <v/>
      </c>
    </row>
    <row r="591" spans="1:7">
      <c r="A591" s="98" t="s">
        <v>1086</v>
      </c>
      <c r="B591" s="99" t="s">
        <v>105</v>
      </c>
      <c r="C591" s="45"/>
      <c r="D591" s="45"/>
      <c r="E591" s="45"/>
      <c r="F591" s="45" t="str">
        <f t="shared" si="18"/>
        <v/>
      </c>
      <c r="G591" s="45" t="str">
        <f t="shared" si="19"/>
        <v/>
      </c>
    </row>
    <row r="592" spans="1:7">
      <c r="A592" s="98" t="s">
        <v>1087</v>
      </c>
      <c r="B592" s="99" t="s">
        <v>107</v>
      </c>
      <c r="C592" s="45"/>
      <c r="D592" s="45"/>
      <c r="E592" s="45"/>
      <c r="F592" s="45" t="str">
        <f t="shared" si="18"/>
        <v/>
      </c>
      <c r="G592" s="45" t="str">
        <f t="shared" si="19"/>
        <v/>
      </c>
    </row>
    <row r="593" spans="1:7">
      <c r="A593" s="98" t="s">
        <v>1088</v>
      </c>
      <c r="B593" s="99" t="s">
        <v>1089</v>
      </c>
      <c r="C593" s="45"/>
      <c r="D593" s="45"/>
      <c r="E593" s="45"/>
      <c r="F593" s="45" t="str">
        <f t="shared" si="18"/>
        <v/>
      </c>
      <c r="G593" s="45" t="str">
        <f t="shared" si="19"/>
        <v/>
      </c>
    </row>
    <row r="594" spans="1:7">
      <c r="A594" s="98" t="s">
        <v>1090</v>
      </c>
      <c r="B594" s="99" t="s">
        <v>1091</v>
      </c>
      <c r="C594" s="45">
        <f>SUM(C595:C596)</f>
        <v>1071</v>
      </c>
      <c r="D594" s="45">
        <f>SUM(D595:D596)</f>
        <v>1379</v>
      </c>
      <c r="E594" s="45">
        <f>SUM(E595:E596)</f>
        <v>870</v>
      </c>
      <c r="F594" s="45">
        <f t="shared" si="18"/>
        <v>81</v>
      </c>
      <c r="G594" s="45">
        <f t="shared" si="19"/>
        <v>63</v>
      </c>
    </row>
    <row r="595" spans="1:7">
      <c r="A595" s="98" t="s">
        <v>1092</v>
      </c>
      <c r="B595" s="99" t="s">
        <v>1093</v>
      </c>
      <c r="C595" s="45">
        <v>1071</v>
      </c>
      <c r="D595" s="45">
        <v>1040</v>
      </c>
      <c r="E595" s="45">
        <v>645</v>
      </c>
      <c r="F595" s="45">
        <f t="shared" si="18"/>
        <v>60</v>
      </c>
      <c r="G595" s="45">
        <f t="shared" si="19"/>
        <v>62</v>
      </c>
    </row>
    <row r="596" spans="1:7">
      <c r="A596" s="98" t="s">
        <v>1094</v>
      </c>
      <c r="B596" s="99" t="s">
        <v>1095</v>
      </c>
      <c r="C596" s="45"/>
      <c r="D596" s="45">
        <v>339</v>
      </c>
      <c r="E596" s="45">
        <v>225</v>
      </c>
      <c r="F596" s="45" t="str">
        <f t="shared" si="18"/>
        <v/>
      </c>
      <c r="G596" s="45">
        <f t="shared" si="19"/>
        <v>66</v>
      </c>
    </row>
    <row r="597" spans="1:7">
      <c r="A597" s="98" t="s">
        <v>1096</v>
      </c>
      <c r="B597" s="99" t="s">
        <v>1097</v>
      </c>
      <c r="C597" s="45">
        <f>SUM(C598:C599)</f>
        <v>32</v>
      </c>
      <c r="D597" s="45">
        <f>SUM(D598:D599)</f>
        <v>82</v>
      </c>
      <c r="E597" s="45">
        <f>SUM(E598:E599)</f>
        <v>67</v>
      </c>
      <c r="F597" s="45">
        <f t="shared" si="18"/>
        <v>209</v>
      </c>
      <c r="G597" s="45">
        <f t="shared" si="19"/>
        <v>82</v>
      </c>
    </row>
    <row r="598" spans="1:7">
      <c r="A598" s="98" t="s">
        <v>1098</v>
      </c>
      <c r="B598" s="99" t="s">
        <v>1099</v>
      </c>
      <c r="C598" s="45">
        <v>29</v>
      </c>
      <c r="D598" s="45">
        <v>62</v>
      </c>
      <c r="E598" s="45">
        <v>55</v>
      </c>
      <c r="F598" s="45">
        <f t="shared" si="18"/>
        <v>190</v>
      </c>
      <c r="G598" s="45">
        <f t="shared" si="19"/>
        <v>89</v>
      </c>
    </row>
    <row r="599" spans="1:7">
      <c r="A599" s="98" t="s">
        <v>1100</v>
      </c>
      <c r="B599" s="99" t="s">
        <v>1101</v>
      </c>
      <c r="C599" s="45">
        <v>3</v>
      </c>
      <c r="D599" s="45">
        <v>20</v>
      </c>
      <c r="E599" s="45">
        <v>12</v>
      </c>
      <c r="F599" s="45">
        <f t="shared" si="18"/>
        <v>400</v>
      </c>
      <c r="G599" s="45">
        <f t="shared" si="19"/>
        <v>60</v>
      </c>
    </row>
    <row r="600" spans="1:7">
      <c r="A600" s="98" t="s">
        <v>1102</v>
      </c>
      <c r="B600" s="99" t="s">
        <v>1103</v>
      </c>
      <c r="C600" s="45">
        <f>SUM(C601:C602)</f>
        <v>48</v>
      </c>
      <c r="D600" s="45">
        <f>SUM(D601:D602)</f>
        <v>155</v>
      </c>
      <c r="E600" s="45">
        <f>SUM(E601:E602)</f>
        <v>115</v>
      </c>
      <c r="F600" s="45">
        <f t="shared" si="18"/>
        <v>240</v>
      </c>
      <c r="G600" s="45">
        <f t="shared" si="19"/>
        <v>74</v>
      </c>
    </row>
    <row r="601" spans="1:7">
      <c r="A601" s="98" t="s">
        <v>1104</v>
      </c>
      <c r="B601" s="99" t="s">
        <v>1105</v>
      </c>
      <c r="C601" s="45"/>
      <c r="D601" s="45"/>
      <c r="E601" s="45"/>
      <c r="F601" s="45" t="str">
        <f t="shared" si="18"/>
        <v/>
      </c>
      <c r="G601" s="45" t="str">
        <f t="shared" si="19"/>
        <v/>
      </c>
    </row>
    <row r="602" spans="1:7">
      <c r="A602" s="98" t="s">
        <v>1106</v>
      </c>
      <c r="B602" s="99" t="s">
        <v>1107</v>
      </c>
      <c r="C602" s="45">
        <v>48</v>
      </c>
      <c r="D602" s="45">
        <v>155</v>
      </c>
      <c r="E602" s="45">
        <v>115</v>
      </c>
      <c r="F602" s="45">
        <f t="shared" si="18"/>
        <v>240</v>
      </c>
      <c r="G602" s="45">
        <f t="shared" si="19"/>
        <v>74</v>
      </c>
    </row>
    <row r="603" spans="1:7">
      <c r="A603" s="98" t="s">
        <v>1108</v>
      </c>
      <c r="B603" s="99" t="s">
        <v>1109</v>
      </c>
      <c r="C603" s="45">
        <f>SUM(C604:C605)</f>
        <v>0</v>
      </c>
      <c r="D603" s="45">
        <f>SUM(D604:D605)</f>
        <v>0</v>
      </c>
      <c r="E603" s="45">
        <f>SUM(E604:E605)</f>
        <v>0</v>
      </c>
      <c r="F603" s="45" t="str">
        <f t="shared" si="18"/>
        <v/>
      </c>
      <c r="G603" s="45" t="str">
        <f t="shared" si="19"/>
        <v/>
      </c>
    </row>
    <row r="604" spans="1:7">
      <c r="A604" s="98" t="s">
        <v>1110</v>
      </c>
      <c r="B604" s="99" t="s">
        <v>1111</v>
      </c>
      <c r="C604" s="45"/>
      <c r="D604" s="45"/>
      <c r="E604" s="45"/>
      <c r="F604" s="45" t="str">
        <f t="shared" si="18"/>
        <v/>
      </c>
      <c r="G604" s="45" t="str">
        <f t="shared" si="19"/>
        <v/>
      </c>
    </row>
    <row r="605" spans="1:7">
      <c r="A605" s="98" t="s">
        <v>1112</v>
      </c>
      <c r="B605" s="99" t="s">
        <v>1113</v>
      </c>
      <c r="C605" s="45"/>
      <c r="D605" s="45"/>
      <c r="E605" s="45"/>
      <c r="F605" s="45" t="str">
        <f t="shared" si="18"/>
        <v/>
      </c>
      <c r="G605" s="45" t="str">
        <f t="shared" si="19"/>
        <v/>
      </c>
    </row>
    <row r="606" spans="1:7">
      <c r="A606" s="98" t="s">
        <v>1114</v>
      </c>
      <c r="B606" s="99" t="s">
        <v>1115</v>
      </c>
      <c r="C606" s="45">
        <f>SUM(C607:C608)</f>
        <v>0</v>
      </c>
      <c r="D606" s="45">
        <f>SUM(D607:D608)</f>
        <v>0</v>
      </c>
      <c r="E606" s="45">
        <f>SUM(E607:E608)</f>
        <v>0</v>
      </c>
      <c r="F606" s="45" t="str">
        <f t="shared" si="18"/>
        <v/>
      </c>
      <c r="G606" s="45" t="str">
        <f t="shared" si="19"/>
        <v/>
      </c>
    </row>
    <row r="607" spans="1:7">
      <c r="A607" s="98" t="s">
        <v>1116</v>
      </c>
      <c r="B607" s="99" t="s">
        <v>1117</v>
      </c>
      <c r="C607" s="45"/>
      <c r="D607" s="45"/>
      <c r="E607" s="45"/>
      <c r="F607" s="45" t="str">
        <f t="shared" si="18"/>
        <v/>
      </c>
      <c r="G607" s="45" t="str">
        <f t="shared" si="19"/>
        <v/>
      </c>
    </row>
    <row r="608" spans="1:7">
      <c r="A608" s="98" t="s">
        <v>1118</v>
      </c>
      <c r="B608" s="99" t="s">
        <v>1119</v>
      </c>
      <c r="C608" s="45"/>
      <c r="D608" s="45"/>
      <c r="E608" s="45"/>
      <c r="F608" s="45" t="str">
        <f t="shared" si="18"/>
        <v/>
      </c>
      <c r="G608" s="45" t="str">
        <f t="shared" si="19"/>
        <v/>
      </c>
    </row>
    <row r="609" spans="1:7">
      <c r="A609" s="98" t="s">
        <v>1120</v>
      </c>
      <c r="B609" s="99" t="s">
        <v>1121</v>
      </c>
      <c r="C609" s="45">
        <f>SUM(C610:C612)</f>
        <v>2839</v>
      </c>
      <c r="D609" s="45">
        <f>SUM(D610:D612)</f>
        <v>2664</v>
      </c>
      <c r="E609" s="45">
        <f>SUM(E610:E612)</f>
        <v>2970</v>
      </c>
      <c r="F609" s="45">
        <f t="shared" si="18"/>
        <v>105</v>
      </c>
      <c r="G609" s="45">
        <f t="shared" si="19"/>
        <v>112</v>
      </c>
    </row>
    <row r="610" spans="1:7">
      <c r="A610" s="98" t="s">
        <v>1122</v>
      </c>
      <c r="B610" s="99" t="s">
        <v>1123</v>
      </c>
      <c r="C610" s="45"/>
      <c r="D610" s="45"/>
      <c r="E610" s="45"/>
      <c r="F610" s="45" t="str">
        <f t="shared" si="18"/>
        <v/>
      </c>
      <c r="G610" s="45" t="str">
        <f t="shared" si="19"/>
        <v/>
      </c>
    </row>
    <row r="611" spans="1:7">
      <c r="A611" s="98" t="s">
        <v>1124</v>
      </c>
      <c r="B611" s="99" t="s">
        <v>1125</v>
      </c>
      <c r="C611" s="45">
        <v>2839</v>
      </c>
      <c r="D611" s="45">
        <v>2664</v>
      </c>
      <c r="E611" s="45">
        <v>2970</v>
      </c>
      <c r="F611" s="45">
        <f t="shared" si="18"/>
        <v>105</v>
      </c>
      <c r="G611" s="45">
        <f t="shared" si="19"/>
        <v>112</v>
      </c>
    </row>
    <row r="612" spans="1:7">
      <c r="A612" s="98" t="s">
        <v>1126</v>
      </c>
      <c r="B612" s="99" t="s">
        <v>1127</v>
      </c>
      <c r="C612" s="45"/>
      <c r="D612" s="45"/>
      <c r="E612" s="45"/>
      <c r="F612" s="45" t="str">
        <f t="shared" si="18"/>
        <v/>
      </c>
      <c r="G612" s="45" t="str">
        <f t="shared" si="19"/>
        <v/>
      </c>
    </row>
    <row r="613" spans="1:7">
      <c r="A613" s="98" t="s">
        <v>1128</v>
      </c>
      <c r="B613" s="99" t="s">
        <v>1129</v>
      </c>
      <c r="C613" s="45">
        <f>SUM(C614:C616)</f>
        <v>0</v>
      </c>
      <c r="D613" s="45">
        <f>SUM(D614:D616)</f>
        <v>0</v>
      </c>
      <c r="E613" s="45">
        <f>SUM(E614:E616)</f>
        <v>0</v>
      </c>
      <c r="F613" s="45" t="str">
        <f t="shared" si="18"/>
        <v/>
      </c>
      <c r="G613" s="45" t="str">
        <f t="shared" si="19"/>
        <v/>
      </c>
    </row>
    <row r="614" spans="1:7">
      <c r="A614" s="98" t="s">
        <v>1130</v>
      </c>
      <c r="B614" s="99" t="s">
        <v>1131</v>
      </c>
      <c r="C614" s="45"/>
      <c r="D614" s="45"/>
      <c r="E614" s="45"/>
      <c r="F614" s="45" t="str">
        <f t="shared" si="18"/>
        <v/>
      </c>
      <c r="G614" s="45" t="str">
        <f t="shared" si="19"/>
        <v/>
      </c>
    </row>
    <row r="615" spans="1:7">
      <c r="A615" s="98" t="s">
        <v>1132</v>
      </c>
      <c r="B615" s="99" t="s">
        <v>1133</v>
      </c>
      <c r="C615" s="45"/>
      <c r="D615" s="45"/>
      <c r="E615" s="45"/>
      <c r="F615" s="45" t="str">
        <f t="shared" si="18"/>
        <v/>
      </c>
      <c r="G615" s="45" t="str">
        <f t="shared" si="19"/>
        <v/>
      </c>
    </row>
    <row r="616" spans="1:7">
      <c r="A616" s="98" t="s">
        <v>1134</v>
      </c>
      <c r="B616" s="99" t="s">
        <v>1135</v>
      </c>
      <c r="C616" s="45"/>
      <c r="D616" s="45"/>
      <c r="E616" s="45"/>
      <c r="F616" s="45" t="str">
        <f t="shared" si="18"/>
        <v/>
      </c>
      <c r="G616" s="45" t="str">
        <f t="shared" si="19"/>
        <v/>
      </c>
    </row>
    <row r="617" spans="1:7">
      <c r="A617" s="98" t="s">
        <v>1136</v>
      </c>
      <c r="B617" s="106" t="s">
        <v>1137</v>
      </c>
      <c r="C617" s="45">
        <f>SUM(C618:C624)</f>
        <v>119</v>
      </c>
      <c r="D617" s="45">
        <f>SUM(D618:D624)</f>
        <v>223</v>
      </c>
      <c r="E617" s="45">
        <f>SUM(E618:E624)</f>
        <v>136</v>
      </c>
      <c r="F617" s="45">
        <f t="shared" si="18"/>
        <v>114</v>
      </c>
      <c r="G617" s="45">
        <f t="shared" si="19"/>
        <v>61</v>
      </c>
    </row>
    <row r="618" spans="1:7">
      <c r="A618" s="98" t="s">
        <v>1138</v>
      </c>
      <c r="B618" s="99" t="s">
        <v>103</v>
      </c>
      <c r="C618" s="45">
        <v>100</v>
      </c>
      <c r="D618" s="45">
        <v>154</v>
      </c>
      <c r="E618" s="45">
        <v>133</v>
      </c>
      <c r="F618" s="45">
        <f t="shared" si="18"/>
        <v>133</v>
      </c>
      <c r="G618" s="45">
        <f t="shared" si="19"/>
        <v>86</v>
      </c>
    </row>
    <row r="619" spans="1:7">
      <c r="A619" s="98" t="s">
        <v>1139</v>
      </c>
      <c r="B619" s="99" t="s">
        <v>105</v>
      </c>
      <c r="C619" s="45"/>
      <c r="D619" s="45"/>
      <c r="E619" s="45"/>
      <c r="F619" s="45" t="str">
        <f t="shared" si="18"/>
        <v/>
      </c>
      <c r="G619" s="45" t="str">
        <f t="shared" si="19"/>
        <v/>
      </c>
    </row>
    <row r="620" spans="1:7">
      <c r="A620" s="98" t="s">
        <v>1140</v>
      </c>
      <c r="B620" s="99" t="s">
        <v>107</v>
      </c>
      <c r="C620" s="45"/>
      <c r="D620" s="45"/>
      <c r="E620" s="45"/>
      <c r="F620" s="45" t="str">
        <f t="shared" si="18"/>
        <v/>
      </c>
      <c r="G620" s="45" t="str">
        <f t="shared" si="19"/>
        <v/>
      </c>
    </row>
    <row r="621" spans="1:7">
      <c r="A621" s="98" t="s">
        <v>1141</v>
      </c>
      <c r="B621" s="99" t="s">
        <v>1142</v>
      </c>
      <c r="C621" s="45">
        <v>3</v>
      </c>
      <c r="D621" s="45">
        <v>55</v>
      </c>
      <c r="E621" s="45">
        <v>3</v>
      </c>
      <c r="F621" s="45">
        <f t="shared" si="18"/>
        <v>100</v>
      </c>
      <c r="G621" s="45">
        <f t="shared" si="19"/>
        <v>6</v>
      </c>
    </row>
    <row r="622" spans="1:7">
      <c r="A622" s="98" t="s">
        <v>1143</v>
      </c>
      <c r="B622" s="99" t="s">
        <v>1144</v>
      </c>
      <c r="C622" s="45"/>
      <c r="D622" s="45"/>
      <c r="E622" s="45"/>
      <c r="F622" s="45" t="str">
        <f t="shared" si="18"/>
        <v/>
      </c>
      <c r="G622" s="45" t="str">
        <f t="shared" si="19"/>
        <v/>
      </c>
    </row>
    <row r="623" spans="1:7">
      <c r="A623" s="98" t="s">
        <v>1145</v>
      </c>
      <c r="B623" s="99" t="s">
        <v>121</v>
      </c>
      <c r="C623" s="45"/>
      <c r="D623" s="45"/>
      <c r="E623" s="45"/>
      <c r="F623" s="45" t="str">
        <f t="shared" si="18"/>
        <v/>
      </c>
      <c r="G623" s="45" t="str">
        <f t="shared" si="19"/>
        <v/>
      </c>
    </row>
    <row r="624" spans="1:7">
      <c r="A624" s="98" t="s">
        <v>1146</v>
      </c>
      <c r="B624" s="99" t="s">
        <v>1147</v>
      </c>
      <c r="C624" s="45">
        <v>16</v>
      </c>
      <c r="D624" s="45">
        <v>14</v>
      </c>
      <c r="E624" s="45"/>
      <c r="F624" s="45">
        <f t="shared" si="18"/>
        <v>0</v>
      </c>
      <c r="G624" s="45">
        <f t="shared" si="19"/>
        <v>0</v>
      </c>
    </row>
    <row r="625" spans="1:7">
      <c r="A625" s="98" t="s">
        <v>1148</v>
      </c>
      <c r="B625" s="99" t="s">
        <v>1149</v>
      </c>
      <c r="C625" s="45">
        <f>SUM(C626:C627)</f>
        <v>0</v>
      </c>
      <c r="D625" s="45">
        <f>SUM(D626:D627)</f>
        <v>0</v>
      </c>
      <c r="E625" s="45">
        <f>SUM(E626:E627)</f>
        <v>17</v>
      </c>
      <c r="F625" s="45" t="str">
        <f t="shared" si="18"/>
        <v/>
      </c>
      <c r="G625" s="45" t="str">
        <f t="shared" si="19"/>
        <v/>
      </c>
    </row>
    <row r="626" spans="1:7">
      <c r="A626" s="98" t="s">
        <v>1150</v>
      </c>
      <c r="B626" s="99" t="s">
        <v>1151</v>
      </c>
      <c r="C626" s="45"/>
      <c r="D626" s="45"/>
      <c r="E626" s="45">
        <v>17</v>
      </c>
      <c r="F626" s="45" t="str">
        <f t="shared" si="18"/>
        <v/>
      </c>
      <c r="G626" s="45" t="str">
        <f t="shared" si="19"/>
        <v/>
      </c>
    </row>
    <row r="627" spans="1:7">
      <c r="A627" s="98" t="s">
        <v>1152</v>
      </c>
      <c r="B627" s="99" t="s">
        <v>1153</v>
      </c>
      <c r="C627" s="45"/>
      <c r="D627" s="45"/>
      <c r="E627" s="45"/>
      <c r="F627" s="45" t="str">
        <f t="shared" si="18"/>
        <v/>
      </c>
      <c r="G627" s="45" t="str">
        <f t="shared" si="19"/>
        <v/>
      </c>
    </row>
    <row r="628" spans="1:7">
      <c r="A628" s="98" t="s">
        <v>1154</v>
      </c>
      <c r="B628" s="99" t="s">
        <v>1155</v>
      </c>
      <c r="C628" s="45">
        <v>19</v>
      </c>
      <c r="D628" s="45">
        <v>23</v>
      </c>
      <c r="E628" s="45">
        <v>63</v>
      </c>
      <c r="F628" s="45">
        <f t="shared" si="18"/>
        <v>332</v>
      </c>
      <c r="G628" s="45">
        <f t="shared" si="19"/>
        <v>274</v>
      </c>
    </row>
    <row r="629" spans="1:7">
      <c r="A629" s="98" t="s">
        <v>1156</v>
      </c>
      <c r="B629" s="99" t="s">
        <v>60</v>
      </c>
      <c r="C629" s="45">
        <f>SUM(C630,C635,C650,C654,C666,C669,C673,C678,C682,C686,C689,C698,C699)</f>
        <v>16862</v>
      </c>
      <c r="D629" s="45">
        <f>SUM(D630,D635,D650,D654,D666,D669,D673,D678,D682,D686,D689,D698,D699)</f>
        <v>16048</v>
      </c>
      <c r="E629" s="45">
        <f>SUM(E630,E635,E650,E654,E666,E669,E673,E678,E682,E686,E689,E698,E699)</f>
        <v>10088</v>
      </c>
      <c r="F629" s="45">
        <f t="shared" si="18"/>
        <v>60</v>
      </c>
      <c r="G629" s="45">
        <f t="shared" si="19"/>
        <v>63</v>
      </c>
    </row>
    <row r="630" spans="1:7">
      <c r="A630" s="98" t="s">
        <v>1157</v>
      </c>
      <c r="B630" s="99" t="s">
        <v>1158</v>
      </c>
      <c r="C630" s="45">
        <f>SUM(C631:C634)</f>
        <v>566</v>
      </c>
      <c r="D630" s="45">
        <f>SUM(D631:D634)</f>
        <v>586</v>
      </c>
      <c r="E630" s="45">
        <f>SUM(E631:E634)</f>
        <v>480</v>
      </c>
      <c r="F630" s="45">
        <f t="shared" si="18"/>
        <v>85</v>
      </c>
      <c r="G630" s="45">
        <f t="shared" si="19"/>
        <v>82</v>
      </c>
    </row>
    <row r="631" spans="1:7">
      <c r="A631" s="98" t="s">
        <v>1159</v>
      </c>
      <c r="B631" s="99" t="s">
        <v>103</v>
      </c>
      <c r="C631" s="45">
        <v>566</v>
      </c>
      <c r="D631" s="45">
        <v>586</v>
      </c>
      <c r="E631" s="45">
        <v>480</v>
      </c>
      <c r="F631" s="45">
        <f t="shared" si="18"/>
        <v>85</v>
      </c>
      <c r="G631" s="45">
        <f t="shared" si="19"/>
        <v>82</v>
      </c>
    </row>
    <row r="632" spans="1:7">
      <c r="A632" s="98" t="s">
        <v>1160</v>
      </c>
      <c r="B632" s="99" t="s">
        <v>105</v>
      </c>
      <c r="C632" s="45"/>
      <c r="D632" s="45"/>
      <c r="E632" s="45"/>
      <c r="F632" s="45" t="str">
        <f t="shared" si="18"/>
        <v/>
      </c>
      <c r="G632" s="45" t="str">
        <f t="shared" si="19"/>
        <v/>
      </c>
    </row>
    <row r="633" spans="1:7">
      <c r="A633" s="98" t="s">
        <v>1161</v>
      </c>
      <c r="B633" s="99" t="s">
        <v>107</v>
      </c>
      <c r="C633" s="45"/>
      <c r="D633" s="45"/>
      <c r="E633" s="45"/>
      <c r="F633" s="45" t="str">
        <f t="shared" si="18"/>
        <v/>
      </c>
      <c r="G633" s="45" t="str">
        <f t="shared" si="19"/>
        <v/>
      </c>
    </row>
    <row r="634" spans="1:7">
      <c r="A634" s="98" t="s">
        <v>1162</v>
      </c>
      <c r="B634" s="99" t="s">
        <v>1163</v>
      </c>
      <c r="C634" s="45"/>
      <c r="D634" s="45"/>
      <c r="E634" s="45"/>
      <c r="F634" s="45" t="str">
        <f t="shared" si="18"/>
        <v/>
      </c>
      <c r="G634" s="45" t="str">
        <f t="shared" si="19"/>
        <v/>
      </c>
    </row>
    <row r="635" spans="1:7">
      <c r="A635" s="98" t="s">
        <v>1164</v>
      </c>
      <c r="B635" s="99" t="s">
        <v>1165</v>
      </c>
      <c r="C635" s="45">
        <f>SUM(C636:C649)</f>
        <v>298</v>
      </c>
      <c r="D635" s="45">
        <f>SUM(D636:D649)</f>
        <v>248</v>
      </c>
      <c r="E635" s="45">
        <f>SUM(E636:E649)</f>
        <v>273</v>
      </c>
      <c r="F635" s="45">
        <f t="shared" si="18"/>
        <v>92</v>
      </c>
      <c r="G635" s="45">
        <f t="shared" si="19"/>
        <v>110</v>
      </c>
    </row>
    <row r="636" spans="1:7">
      <c r="A636" s="98" t="s">
        <v>1166</v>
      </c>
      <c r="B636" s="99" t="s">
        <v>1167</v>
      </c>
      <c r="C636" s="45">
        <v>205</v>
      </c>
      <c r="D636" s="45">
        <v>155</v>
      </c>
      <c r="E636" s="45">
        <v>253</v>
      </c>
      <c r="F636" s="45">
        <f t="shared" si="18"/>
        <v>123</v>
      </c>
      <c r="G636" s="45">
        <f t="shared" si="19"/>
        <v>163</v>
      </c>
    </row>
    <row r="637" spans="1:7">
      <c r="A637" s="98" t="s">
        <v>1168</v>
      </c>
      <c r="B637" s="99" t="s">
        <v>1169</v>
      </c>
      <c r="C637" s="45"/>
      <c r="D637" s="45"/>
      <c r="E637" s="45"/>
      <c r="F637" s="45" t="str">
        <f t="shared" si="18"/>
        <v/>
      </c>
      <c r="G637" s="45" t="str">
        <f t="shared" si="19"/>
        <v/>
      </c>
    </row>
    <row r="638" spans="1:7">
      <c r="A638" s="98" t="s">
        <v>1170</v>
      </c>
      <c r="B638" s="99" t="s">
        <v>1171</v>
      </c>
      <c r="C638" s="45"/>
      <c r="D638" s="45"/>
      <c r="E638" s="45"/>
      <c r="F638" s="45" t="str">
        <f t="shared" si="18"/>
        <v/>
      </c>
      <c r="G638" s="45" t="str">
        <f t="shared" si="19"/>
        <v/>
      </c>
    </row>
    <row r="639" spans="1:7">
      <c r="A639" s="98" t="s">
        <v>1172</v>
      </c>
      <c r="B639" s="99" t="s">
        <v>1173</v>
      </c>
      <c r="C639" s="45"/>
      <c r="D639" s="45"/>
      <c r="E639" s="45"/>
      <c r="F639" s="45" t="str">
        <f t="shared" si="18"/>
        <v/>
      </c>
      <c r="G639" s="45" t="str">
        <f t="shared" si="19"/>
        <v/>
      </c>
    </row>
    <row r="640" spans="1:7">
      <c r="A640" s="98" t="s">
        <v>1174</v>
      </c>
      <c r="B640" s="99" t="s">
        <v>1175</v>
      </c>
      <c r="C640" s="45"/>
      <c r="D640" s="45"/>
      <c r="E640" s="45"/>
      <c r="F640" s="45" t="str">
        <f t="shared" si="18"/>
        <v/>
      </c>
      <c r="G640" s="45" t="str">
        <f t="shared" si="19"/>
        <v/>
      </c>
    </row>
    <row r="641" spans="1:7">
      <c r="A641" s="98" t="s">
        <v>1176</v>
      </c>
      <c r="B641" s="99" t="s">
        <v>1177</v>
      </c>
      <c r="C641" s="45"/>
      <c r="D641" s="45"/>
      <c r="E641" s="45"/>
      <c r="F641" s="45" t="str">
        <f t="shared" si="18"/>
        <v/>
      </c>
      <c r="G641" s="45" t="str">
        <f t="shared" si="19"/>
        <v/>
      </c>
    </row>
    <row r="642" spans="1:7">
      <c r="A642" s="98" t="s">
        <v>1178</v>
      </c>
      <c r="B642" s="99" t="s">
        <v>1179</v>
      </c>
      <c r="C642" s="45"/>
      <c r="D642" s="45"/>
      <c r="E642" s="45"/>
      <c r="F642" s="45" t="str">
        <f t="shared" si="18"/>
        <v/>
      </c>
      <c r="G642" s="45" t="str">
        <f t="shared" si="19"/>
        <v/>
      </c>
    </row>
    <row r="643" spans="1:7">
      <c r="A643" s="98" t="s">
        <v>1180</v>
      </c>
      <c r="B643" s="99" t="s">
        <v>1181</v>
      </c>
      <c r="C643" s="45"/>
      <c r="D643" s="45"/>
      <c r="E643" s="45"/>
      <c r="F643" s="45" t="str">
        <f t="shared" si="18"/>
        <v/>
      </c>
      <c r="G643" s="45" t="str">
        <f t="shared" si="19"/>
        <v/>
      </c>
    </row>
    <row r="644" spans="1:7">
      <c r="A644" s="98" t="s">
        <v>1182</v>
      </c>
      <c r="B644" s="99" t="s">
        <v>1183</v>
      </c>
      <c r="C644" s="45"/>
      <c r="D644" s="45"/>
      <c r="E644" s="45"/>
      <c r="F644" s="45" t="str">
        <f t="shared" si="18"/>
        <v/>
      </c>
      <c r="G644" s="45" t="str">
        <f t="shared" si="19"/>
        <v/>
      </c>
    </row>
    <row r="645" spans="1:7">
      <c r="A645" s="98" t="s">
        <v>1184</v>
      </c>
      <c r="B645" s="99" t="s">
        <v>1185</v>
      </c>
      <c r="C645" s="45"/>
      <c r="D645" s="45"/>
      <c r="E645" s="45"/>
      <c r="F645" s="45" t="str">
        <f t="shared" si="18"/>
        <v/>
      </c>
      <c r="G645" s="45" t="str">
        <f t="shared" si="19"/>
        <v/>
      </c>
    </row>
    <row r="646" spans="1:7">
      <c r="A646" s="98" t="s">
        <v>1186</v>
      </c>
      <c r="B646" s="99" t="s">
        <v>1187</v>
      </c>
      <c r="C646" s="45"/>
      <c r="D646" s="45"/>
      <c r="E646" s="45"/>
      <c r="F646" s="45" t="str">
        <f t="shared" ref="F646:F709" si="20">IF(C646=0,"",ROUND(E646/C646*100,1))</f>
        <v/>
      </c>
      <c r="G646" s="45" t="str">
        <f t="shared" ref="G646:G709" si="21">IF(D646=0,"",ROUND(E646/D646*100,1))</f>
        <v/>
      </c>
    </row>
    <row r="647" spans="1:7">
      <c r="A647" s="98" t="s">
        <v>1188</v>
      </c>
      <c r="B647" s="99" t="s">
        <v>1189</v>
      </c>
      <c r="C647" s="45"/>
      <c r="D647" s="45"/>
      <c r="E647" s="45"/>
      <c r="F647" s="45" t="str">
        <f t="shared" si="20"/>
        <v/>
      </c>
      <c r="G647" s="45" t="str">
        <f t="shared" si="21"/>
        <v/>
      </c>
    </row>
    <row r="648" spans="1:7">
      <c r="A648" s="98" t="s">
        <v>1190</v>
      </c>
      <c r="B648" s="99" t="s">
        <v>1191</v>
      </c>
      <c r="C648" s="45"/>
      <c r="D648" s="45"/>
      <c r="E648" s="45"/>
      <c r="F648" s="45" t="str">
        <f t="shared" si="20"/>
        <v/>
      </c>
      <c r="G648" s="45" t="str">
        <f t="shared" si="21"/>
        <v/>
      </c>
    </row>
    <row r="649" spans="1:7">
      <c r="A649" s="98" t="s">
        <v>1192</v>
      </c>
      <c r="B649" s="99" t="s">
        <v>1193</v>
      </c>
      <c r="C649" s="45">
        <v>93</v>
      </c>
      <c r="D649" s="45">
        <v>93</v>
      </c>
      <c r="E649" s="45">
        <v>20</v>
      </c>
      <c r="F649" s="45">
        <f t="shared" si="20"/>
        <v>22</v>
      </c>
      <c r="G649" s="45">
        <f t="shared" si="21"/>
        <v>22</v>
      </c>
    </row>
    <row r="650" spans="1:7">
      <c r="A650" s="98" t="s">
        <v>1194</v>
      </c>
      <c r="B650" s="99" t="s">
        <v>1195</v>
      </c>
      <c r="C650" s="45">
        <f>SUM(C651:C653)</f>
        <v>478</v>
      </c>
      <c r="D650" s="45">
        <f>SUM(D651:D653)</f>
        <v>495</v>
      </c>
      <c r="E650" s="45">
        <f>SUM(E651:E653)</f>
        <v>742</v>
      </c>
      <c r="F650" s="45">
        <f t="shared" si="20"/>
        <v>155</v>
      </c>
      <c r="G650" s="45">
        <f t="shared" si="21"/>
        <v>150</v>
      </c>
    </row>
    <row r="651" spans="1:7">
      <c r="A651" s="98" t="s">
        <v>1196</v>
      </c>
      <c r="B651" s="99" t="s">
        <v>1197</v>
      </c>
      <c r="C651" s="45"/>
      <c r="D651" s="45"/>
      <c r="E651" s="45"/>
      <c r="F651" s="45" t="str">
        <f t="shared" si="20"/>
        <v/>
      </c>
      <c r="G651" s="45" t="str">
        <f t="shared" si="21"/>
        <v/>
      </c>
    </row>
    <row r="652" spans="1:7">
      <c r="A652" s="98" t="s">
        <v>1198</v>
      </c>
      <c r="B652" s="99" t="s">
        <v>1199</v>
      </c>
      <c r="C652" s="45">
        <v>275</v>
      </c>
      <c r="D652" s="45">
        <v>276</v>
      </c>
      <c r="E652" s="45">
        <v>260</v>
      </c>
      <c r="F652" s="45">
        <f t="shared" si="20"/>
        <v>95</v>
      </c>
      <c r="G652" s="45">
        <f t="shared" si="21"/>
        <v>94</v>
      </c>
    </row>
    <row r="653" spans="1:7">
      <c r="A653" s="98" t="s">
        <v>1200</v>
      </c>
      <c r="B653" s="99" t="s">
        <v>1201</v>
      </c>
      <c r="C653" s="45">
        <v>203</v>
      </c>
      <c r="D653" s="45">
        <v>219</v>
      </c>
      <c r="E653" s="45">
        <v>482</v>
      </c>
      <c r="F653" s="45">
        <f t="shared" si="20"/>
        <v>237</v>
      </c>
      <c r="G653" s="45">
        <f t="shared" si="21"/>
        <v>220</v>
      </c>
    </row>
    <row r="654" spans="1:7">
      <c r="A654" s="98" t="s">
        <v>1202</v>
      </c>
      <c r="B654" s="99" t="s">
        <v>1203</v>
      </c>
      <c r="C654" s="45">
        <f>SUM(C655:C665)</f>
        <v>2930</v>
      </c>
      <c r="D654" s="45">
        <f>SUM(D655:D665)</f>
        <v>3321</v>
      </c>
      <c r="E654" s="45">
        <f>SUM(E655:E665)</f>
        <v>2938</v>
      </c>
      <c r="F654" s="45">
        <f t="shared" si="20"/>
        <v>100</v>
      </c>
      <c r="G654" s="45">
        <f t="shared" si="21"/>
        <v>89</v>
      </c>
    </row>
    <row r="655" spans="1:7">
      <c r="A655" s="98" t="s">
        <v>1204</v>
      </c>
      <c r="B655" s="99" t="s">
        <v>1205</v>
      </c>
      <c r="C655" s="45">
        <v>442</v>
      </c>
      <c r="D655" s="45">
        <v>351</v>
      </c>
      <c r="E655" s="45">
        <v>452</v>
      </c>
      <c r="F655" s="45">
        <f t="shared" si="20"/>
        <v>102</v>
      </c>
      <c r="G655" s="45">
        <f t="shared" si="21"/>
        <v>129</v>
      </c>
    </row>
    <row r="656" spans="1:7">
      <c r="A656" s="98" t="s">
        <v>1206</v>
      </c>
      <c r="B656" s="99" t="s">
        <v>1207</v>
      </c>
      <c r="C656" s="45">
        <v>175</v>
      </c>
      <c r="D656" s="45">
        <v>151</v>
      </c>
      <c r="E656" s="45">
        <v>170</v>
      </c>
      <c r="F656" s="45">
        <f t="shared" si="20"/>
        <v>97</v>
      </c>
      <c r="G656" s="45">
        <f t="shared" si="21"/>
        <v>113</v>
      </c>
    </row>
    <row r="657" spans="1:7">
      <c r="A657" s="98" t="s">
        <v>1208</v>
      </c>
      <c r="B657" s="99" t="s">
        <v>1209</v>
      </c>
      <c r="C657" s="45">
        <v>262</v>
      </c>
      <c r="D657" s="45">
        <v>207</v>
      </c>
      <c r="E657" s="45">
        <v>264</v>
      </c>
      <c r="F657" s="45">
        <f t="shared" si="20"/>
        <v>101</v>
      </c>
      <c r="G657" s="45">
        <f t="shared" si="21"/>
        <v>128</v>
      </c>
    </row>
    <row r="658" spans="1:7">
      <c r="A658" s="98" t="s">
        <v>1210</v>
      </c>
      <c r="B658" s="99" t="s">
        <v>1211</v>
      </c>
      <c r="C658" s="45"/>
      <c r="D658" s="45"/>
      <c r="E658" s="45"/>
      <c r="F658" s="45" t="str">
        <f t="shared" si="20"/>
        <v/>
      </c>
      <c r="G658" s="45" t="str">
        <f t="shared" si="21"/>
        <v/>
      </c>
    </row>
    <row r="659" spans="1:7">
      <c r="A659" s="98" t="s">
        <v>1212</v>
      </c>
      <c r="B659" s="99" t="s">
        <v>1213</v>
      </c>
      <c r="C659" s="45"/>
      <c r="D659" s="45"/>
      <c r="E659" s="45"/>
      <c r="F659" s="45" t="str">
        <f t="shared" si="20"/>
        <v/>
      </c>
      <c r="G659" s="45" t="str">
        <f t="shared" si="21"/>
        <v/>
      </c>
    </row>
    <row r="660" spans="1:7">
      <c r="A660" s="98" t="s">
        <v>1214</v>
      </c>
      <c r="B660" s="99" t="s">
        <v>1215</v>
      </c>
      <c r="C660" s="45"/>
      <c r="D660" s="45"/>
      <c r="E660" s="45"/>
      <c r="F660" s="45" t="str">
        <f t="shared" si="20"/>
        <v/>
      </c>
      <c r="G660" s="45" t="str">
        <f t="shared" si="21"/>
        <v/>
      </c>
    </row>
    <row r="661" spans="1:7">
      <c r="A661" s="98" t="s">
        <v>1216</v>
      </c>
      <c r="B661" s="99" t="s">
        <v>1217</v>
      </c>
      <c r="C661" s="45"/>
      <c r="D661" s="45"/>
      <c r="E661" s="45"/>
      <c r="F661" s="45" t="str">
        <f t="shared" si="20"/>
        <v/>
      </c>
      <c r="G661" s="45" t="str">
        <f t="shared" si="21"/>
        <v/>
      </c>
    </row>
    <row r="662" spans="1:7">
      <c r="A662" s="98" t="s">
        <v>1218</v>
      </c>
      <c r="B662" s="99" t="s">
        <v>1219</v>
      </c>
      <c r="C662" s="45">
        <v>1837</v>
      </c>
      <c r="D662" s="45">
        <v>2237</v>
      </c>
      <c r="E662" s="45">
        <v>1785</v>
      </c>
      <c r="F662" s="45">
        <f t="shared" si="20"/>
        <v>97</v>
      </c>
      <c r="G662" s="45">
        <f t="shared" si="21"/>
        <v>80</v>
      </c>
    </row>
    <row r="663" spans="1:7">
      <c r="A663" s="98" t="s">
        <v>1220</v>
      </c>
      <c r="B663" s="99" t="s">
        <v>1221</v>
      </c>
      <c r="C663" s="45">
        <v>93</v>
      </c>
      <c r="D663" s="45">
        <v>180</v>
      </c>
      <c r="E663" s="45"/>
      <c r="F663" s="45">
        <f t="shared" si="20"/>
        <v>0</v>
      </c>
      <c r="G663" s="45">
        <f t="shared" si="21"/>
        <v>0</v>
      </c>
    </row>
    <row r="664" spans="1:7">
      <c r="A664" s="98" t="s">
        <v>1222</v>
      </c>
      <c r="B664" s="99" t="s">
        <v>1223</v>
      </c>
      <c r="C664" s="45"/>
      <c r="D664" s="45">
        <v>10</v>
      </c>
      <c r="E664" s="45"/>
      <c r="F664" s="45" t="str">
        <f t="shared" si="20"/>
        <v/>
      </c>
      <c r="G664" s="45">
        <f t="shared" si="21"/>
        <v>0</v>
      </c>
    </row>
    <row r="665" spans="1:7">
      <c r="A665" s="98" t="s">
        <v>1224</v>
      </c>
      <c r="B665" s="99" t="s">
        <v>1225</v>
      </c>
      <c r="C665" s="45">
        <v>121</v>
      </c>
      <c r="D665" s="45">
        <v>185</v>
      </c>
      <c r="E665" s="45">
        <v>267</v>
      </c>
      <c r="F665" s="45">
        <f t="shared" si="20"/>
        <v>221</v>
      </c>
      <c r="G665" s="45">
        <f t="shared" si="21"/>
        <v>144</v>
      </c>
    </row>
    <row r="666" spans="1:7">
      <c r="A666" s="98" t="s">
        <v>1226</v>
      </c>
      <c r="B666" s="99" t="s">
        <v>1227</v>
      </c>
      <c r="C666" s="45">
        <f>SUM(C667:C668)</f>
        <v>60</v>
      </c>
      <c r="D666" s="45">
        <f>SUM(D667:D668)</f>
        <v>60</v>
      </c>
      <c r="E666" s="45">
        <f>SUM(E667:E668)</f>
        <v>0</v>
      </c>
      <c r="F666" s="45">
        <f t="shared" si="20"/>
        <v>0</v>
      </c>
      <c r="G666" s="45">
        <f t="shared" si="21"/>
        <v>0</v>
      </c>
    </row>
    <row r="667" spans="1:7">
      <c r="A667" s="98" t="s">
        <v>1228</v>
      </c>
      <c r="B667" s="99" t="s">
        <v>1229</v>
      </c>
      <c r="C667" s="45">
        <v>60</v>
      </c>
      <c r="D667" s="45">
        <v>60</v>
      </c>
      <c r="E667" s="45"/>
      <c r="F667" s="45">
        <f t="shared" si="20"/>
        <v>0</v>
      </c>
      <c r="G667" s="45">
        <f t="shared" si="21"/>
        <v>0</v>
      </c>
    </row>
    <row r="668" spans="1:7">
      <c r="A668" s="98" t="s">
        <v>1230</v>
      </c>
      <c r="B668" s="99" t="s">
        <v>1231</v>
      </c>
      <c r="C668" s="45"/>
      <c r="D668" s="45"/>
      <c r="E668" s="45"/>
      <c r="F668" s="45" t="str">
        <f t="shared" si="20"/>
        <v/>
      </c>
      <c r="G668" s="45" t="str">
        <f t="shared" si="21"/>
        <v/>
      </c>
    </row>
    <row r="669" spans="1:7">
      <c r="A669" s="98" t="s">
        <v>1232</v>
      </c>
      <c r="B669" s="99" t="s">
        <v>1233</v>
      </c>
      <c r="C669" s="45">
        <f>SUM(C670:C672)</f>
        <v>1212</v>
      </c>
      <c r="D669" s="45">
        <f>SUM(D670:D672)</f>
        <v>1569</v>
      </c>
      <c r="E669" s="45">
        <f>SUM(E670:E672)</f>
        <v>1190</v>
      </c>
      <c r="F669" s="45">
        <f t="shared" si="20"/>
        <v>98</v>
      </c>
      <c r="G669" s="45">
        <f t="shared" si="21"/>
        <v>76</v>
      </c>
    </row>
    <row r="670" spans="1:7">
      <c r="A670" s="98" t="s">
        <v>1234</v>
      </c>
      <c r="B670" s="99" t="s">
        <v>1235</v>
      </c>
      <c r="C670" s="45"/>
      <c r="D670" s="45"/>
      <c r="E670" s="45"/>
      <c r="F670" s="45" t="str">
        <f t="shared" si="20"/>
        <v/>
      </c>
      <c r="G670" s="45" t="str">
        <f t="shared" si="21"/>
        <v/>
      </c>
    </row>
    <row r="671" spans="1:7">
      <c r="A671" s="98" t="s">
        <v>1236</v>
      </c>
      <c r="B671" s="99" t="s">
        <v>1237</v>
      </c>
      <c r="C671" s="45">
        <v>1212</v>
      </c>
      <c r="D671" s="45">
        <v>1561</v>
      </c>
      <c r="E671" s="45">
        <v>1190</v>
      </c>
      <c r="F671" s="45">
        <f t="shared" si="20"/>
        <v>98</v>
      </c>
      <c r="G671" s="45">
        <f t="shared" si="21"/>
        <v>76</v>
      </c>
    </row>
    <row r="672" spans="1:7">
      <c r="A672" s="98" t="s">
        <v>1238</v>
      </c>
      <c r="B672" s="99" t="s">
        <v>1239</v>
      </c>
      <c r="C672" s="45"/>
      <c r="D672" s="45">
        <v>8</v>
      </c>
      <c r="E672" s="45"/>
      <c r="F672" s="45" t="str">
        <f t="shared" si="20"/>
        <v/>
      </c>
      <c r="G672" s="45">
        <f t="shared" si="21"/>
        <v>0</v>
      </c>
    </row>
    <row r="673" spans="1:7">
      <c r="A673" s="98" t="s">
        <v>1240</v>
      </c>
      <c r="B673" s="99" t="s">
        <v>1241</v>
      </c>
      <c r="C673" s="45">
        <f>SUM(C674:C677)</f>
        <v>2203</v>
      </c>
      <c r="D673" s="45">
        <f>SUM(D674:D677)</f>
        <v>2079</v>
      </c>
      <c r="E673" s="45">
        <f>SUM(E674:E677)</f>
        <v>2285</v>
      </c>
      <c r="F673" s="45">
        <f t="shared" si="20"/>
        <v>104</v>
      </c>
      <c r="G673" s="45">
        <f t="shared" si="21"/>
        <v>110</v>
      </c>
    </row>
    <row r="674" spans="1:7">
      <c r="A674" s="98" t="s">
        <v>1242</v>
      </c>
      <c r="B674" s="99" t="s">
        <v>1243</v>
      </c>
      <c r="C674" s="45">
        <v>1310</v>
      </c>
      <c r="D674" s="45">
        <v>1172</v>
      </c>
      <c r="E674" s="45">
        <v>1311</v>
      </c>
      <c r="F674" s="45">
        <f t="shared" si="20"/>
        <v>100</v>
      </c>
      <c r="G674" s="45">
        <f t="shared" si="21"/>
        <v>112</v>
      </c>
    </row>
    <row r="675" spans="1:7">
      <c r="A675" s="98" t="s">
        <v>1244</v>
      </c>
      <c r="B675" s="99" t="s">
        <v>1245</v>
      </c>
      <c r="C675" s="45">
        <v>893</v>
      </c>
      <c r="D675" s="45">
        <v>907</v>
      </c>
      <c r="E675" s="45">
        <v>974</v>
      </c>
      <c r="F675" s="45">
        <f t="shared" si="20"/>
        <v>109</v>
      </c>
      <c r="G675" s="45">
        <f t="shared" si="21"/>
        <v>107</v>
      </c>
    </row>
    <row r="676" spans="1:7">
      <c r="A676" s="98" t="s">
        <v>1246</v>
      </c>
      <c r="B676" s="99" t="s">
        <v>1247</v>
      </c>
      <c r="C676" s="45"/>
      <c r="D676" s="45"/>
      <c r="E676" s="45"/>
      <c r="F676" s="45" t="str">
        <f t="shared" si="20"/>
        <v/>
      </c>
      <c r="G676" s="45" t="str">
        <f t="shared" si="21"/>
        <v/>
      </c>
    </row>
    <row r="677" spans="1:7">
      <c r="A677" s="98" t="s">
        <v>1248</v>
      </c>
      <c r="B677" s="99" t="s">
        <v>1249</v>
      </c>
      <c r="C677" s="45"/>
      <c r="D677" s="45"/>
      <c r="E677" s="45"/>
      <c r="F677" s="45" t="str">
        <f t="shared" si="20"/>
        <v/>
      </c>
      <c r="G677" s="45" t="str">
        <f t="shared" si="21"/>
        <v/>
      </c>
    </row>
    <row r="678" spans="1:7">
      <c r="A678" s="98" t="s">
        <v>1250</v>
      </c>
      <c r="B678" s="99" t="s">
        <v>1251</v>
      </c>
      <c r="C678" s="45">
        <f>SUM(C679:C681)</f>
        <v>8815</v>
      </c>
      <c r="D678" s="45">
        <f>SUM(D679:D681)</f>
        <v>7439</v>
      </c>
      <c r="E678" s="45">
        <f>SUM(E679:E681)</f>
        <v>1913</v>
      </c>
      <c r="F678" s="45">
        <f t="shared" si="20"/>
        <v>22</v>
      </c>
      <c r="G678" s="45">
        <f t="shared" si="21"/>
        <v>26</v>
      </c>
    </row>
    <row r="679" spans="1:7">
      <c r="A679" s="98" t="s">
        <v>1252</v>
      </c>
      <c r="B679" s="99" t="s">
        <v>1253</v>
      </c>
      <c r="C679" s="45"/>
      <c r="D679" s="45"/>
      <c r="E679" s="45"/>
      <c r="F679" s="45" t="str">
        <f t="shared" si="20"/>
        <v/>
      </c>
      <c r="G679" s="45" t="str">
        <f t="shared" si="21"/>
        <v/>
      </c>
    </row>
    <row r="680" spans="1:7">
      <c r="A680" s="98" t="s">
        <v>1254</v>
      </c>
      <c r="B680" s="99" t="s">
        <v>1255</v>
      </c>
      <c r="C680" s="45">
        <v>8780</v>
      </c>
      <c r="D680" s="45">
        <v>7413</v>
      </c>
      <c r="E680" s="45">
        <v>1913</v>
      </c>
      <c r="F680" s="45">
        <f t="shared" si="20"/>
        <v>22</v>
      </c>
      <c r="G680" s="45">
        <f t="shared" si="21"/>
        <v>26</v>
      </c>
    </row>
    <row r="681" spans="1:7">
      <c r="A681" s="98" t="s">
        <v>1256</v>
      </c>
      <c r="B681" s="99" t="s">
        <v>1257</v>
      </c>
      <c r="C681" s="45">
        <v>35</v>
      </c>
      <c r="D681" s="45">
        <v>26</v>
      </c>
      <c r="E681" s="45"/>
      <c r="F681" s="45">
        <f t="shared" si="20"/>
        <v>0</v>
      </c>
      <c r="G681" s="45">
        <f t="shared" si="21"/>
        <v>0</v>
      </c>
    </row>
    <row r="682" spans="1:7">
      <c r="A682" s="98" t="s">
        <v>1258</v>
      </c>
      <c r="B682" s="99" t="s">
        <v>1259</v>
      </c>
      <c r="C682" s="45">
        <f>SUM(C683:C685)</f>
        <v>184</v>
      </c>
      <c r="D682" s="45">
        <f>SUM(D683:D685)</f>
        <v>151</v>
      </c>
      <c r="E682" s="45">
        <f>SUM(E683:E685)</f>
        <v>161</v>
      </c>
      <c r="F682" s="45">
        <f t="shared" si="20"/>
        <v>88</v>
      </c>
      <c r="G682" s="45">
        <f t="shared" si="21"/>
        <v>107</v>
      </c>
    </row>
    <row r="683" spans="1:7">
      <c r="A683" s="98" t="s">
        <v>1260</v>
      </c>
      <c r="B683" s="99" t="s">
        <v>1261</v>
      </c>
      <c r="C683" s="45">
        <v>184</v>
      </c>
      <c r="D683" s="45">
        <v>151</v>
      </c>
      <c r="E683" s="45">
        <v>161</v>
      </c>
      <c r="F683" s="45">
        <f t="shared" si="20"/>
        <v>88</v>
      </c>
      <c r="G683" s="45">
        <f t="shared" si="21"/>
        <v>107</v>
      </c>
    </row>
    <row r="684" spans="1:7">
      <c r="A684" s="98" t="s">
        <v>1262</v>
      </c>
      <c r="B684" s="99" t="s">
        <v>1263</v>
      </c>
      <c r="C684" s="45"/>
      <c r="D684" s="45"/>
      <c r="E684" s="45"/>
      <c r="F684" s="45" t="str">
        <f t="shared" si="20"/>
        <v/>
      </c>
      <c r="G684" s="45" t="str">
        <f t="shared" si="21"/>
        <v/>
      </c>
    </row>
    <row r="685" spans="1:7">
      <c r="A685" s="98" t="s">
        <v>1264</v>
      </c>
      <c r="B685" s="99" t="s">
        <v>1265</v>
      </c>
      <c r="C685" s="45"/>
      <c r="D685" s="45"/>
      <c r="E685" s="45"/>
      <c r="F685" s="45" t="str">
        <f t="shared" si="20"/>
        <v/>
      </c>
      <c r="G685" s="45" t="str">
        <f t="shared" si="21"/>
        <v/>
      </c>
    </row>
    <row r="686" spans="1:7">
      <c r="A686" s="98" t="s">
        <v>1266</v>
      </c>
      <c r="B686" s="99" t="s">
        <v>1267</v>
      </c>
      <c r="C686" s="45">
        <f>SUM(C687:C688)</f>
        <v>95</v>
      </c>
      <c r="D686" s="45">
        <f>SUM(D687:D688)</f>
        <v>85</v>
      </c>
      <c r="E686" s="45">
        <f>SUM(E687:E688)</f>
        <v>96</v>
      </c>
      <c r="F686" s="45">
        <f t="shared" si="20"/>
        <v>101</v>
      </c>
      <c r="G686" s="45">
        <f t="shared" si="21"/>
        <v>113</v>
      </c>
    </row>
    <row r="687" spans="1:7">
      <c r="A687" s="98" t="s">
        <v>1268</v>
      </c>
      <c r="B687" s="99" t="s">
        <v>1269</v>
      </c>
      <c r="C687" s="45">
        <v>95</v>
      </c>
      <c r="D687" s="45">
        <v>85</v>
      </c>
      <c r="E687" s="45">
        <v>96</v>
      </c>
      <c r="F687" s="45">
        <f t="shared" si="20"/>
        <v>101</v>
      </c>
      <c r="G687" s="45">
        <f t="shared" si="21"/>
        <v>113</v>
      </c>
    </row>
    <row r="688" spans="1:7">
      <c r="A688" s="98" t="s">
        <v>1270</v>
      </c>
      <c r="B688" s="99" t="s">
        <v>1271</v>
      </c>
      <c r="C688" s="45"/>
      <c r="D688" s="45"/>
      <c r="E688" s="45"/>
      <c r="F688" s="45" t="str">
        <f t="shared" si="20"/>
        <v/>
      </c>
      <c r="G688" s="45" t="str">
        <f t="shared" si="21"/>
        <v/>
      </c>
    </row>
    <row r="689" spans="1:7">
      <c r="A689" s="98" t="s">
        <v>1272</v>
      </c>
      <c r="B689" s="99" t="s">
        <v>1273</v>
      </c>
      <c r="C689" s="45">
        <f>SUM(C690:C697)</f>
        <v>21</v>
      </c>
      <c r="D689" s="45">
        <f>SUM(D690:D697)</f>
        <v>12</v>
      </c>
      <c r="E689" s="45">
        <f>SUM(E690:E697)</f>
        <v>10</v>
      </c>
      <c r="F689" s="45">
        <f t="shared" si="20"/>
        <v>48</v>
      </c>
      <c r="G689" s="45">
        <f t="shared" si="21"/>
        <v>83</v>
      </c>
    </row>
    <row r="690" spans="1:7">
      <c r="A690" s="98" t="s">
        <v>1274</v>
      </c>
      <c r="B690" s="99" t="s">
        <v>103</v>
      </c>
      <c r="C690" s="45"/>
      <c r="D690" s="45"/>
      <c r="E690" s="45"/>
      <c r="F690" s="45" t="str">
        <f t="shared" si="20"/>
        <v/>
      </c>
      <c r="G690" s="45" t="str">
        <f t="shared" si="21"/>
        <v/>
      </c>
    </row>
    <row r="691" spans="1:7">
      <c r="A691" s="98" t="s">
        <v>1275</v>
      </c>
      <c r="B691" s="99" t="s">
        <v>105</v>
      </c>
      <c r="C691" s="45">
        <v>21</v>
      </c>
      <c r="D691" s="45">
        <v>12</v>
      </c>
      <c r="E691" s="45"/>
      <c r="F691" s="45">
        <f t="shared" si="20"/>
        <v>0</v>
      </c>
      <c r="G691" s="45">
        <f t="shared" si="21"/>
        <v>0</v>
      </c>
    </row>
    <row r="692" spans="1:7">
      <c r="A692" s="98" t="s">
        <v>1276</v>
      </c>
      <c r="B692" s="99" t="s">
        <v>107</v>
      </c>
      <c r="C692" s="45"/>
      <c r="D692" s="45"/>
      <c r="E692" s="45"/>
      <c r="F692" s="45" t="str">
        <f t="shared" si="20"/>
        <v/>
      </c>
      <c r="G692" s="45" t="str">
        <f t="shared" si="21"/>
        <v/>
      </c>
    </row>
    <row r="693" spans="1:7">
      <c r="A693" s="98" t="s">
        <v>1277</v>
      </c>
      <c r="B693" s="99" t="s">
        <v>204</v>
      </c>
      <c r="C693" s="45"/>
      <c r="D693" s="45"/>
      <c r="E693" s="45"/>
      <c r="F693" s="45" t="str">
        <f t="shared" si="20"/>
        <v/>
      </c>
      <c r="G693" s="45" t="str">
        <f t="shared" si="21"/>
        <v/>
      </c>
    </row>
    <row r="694" spans="1:7">
      <c r="A694" s="98" t="s">
        <v>1278</v>
      </c>
      <c r="B694" s="99" t="s">
        <v>1279</v>
      </c>
      <c r="C694" s="45"/>
      <c r="D694" s="45"/>
      <c r="E694" s="45"/>
      <c r="F694" s="45" t="str">
        <f t="shared" si="20"/>
        <v/>
      </c>
      <c r="G694" s="45" t="str">
        <f t="shared" si="21"/>
        <v/>
      </c>
    </row>
    <row r="695" spans="1:7">
      <c r="A695" s="98" t="s">
        <v>1280</v>
      </c>
      <c r="B695" s="99" t="s">
        <v>1281</v>
      </c>
      <c r="C695" s="45"/>
      <c r="D695" s="45"/>
      <c r="E695" s="45"/>
      <c r="F695" s="45" t="str">
        <f t="shared" si="20"/>
        <v/>
      </c>
      <c r="G695" s="45" t="str">
        <f t="shared" si="21"/>
        <v/>
      </c>
    </row>
    <row r="696" spans="1:7">
      <c r="A696" s="98" t="s">
        <v>1282</v>
      </c>
      <c r="B696" s="99" t="s">
        <v>121</v>
      </c>
      <c r="C696" s="45"/>
      <c r="D696" s="45"/>
      <c r="E696" s="45"/>
      <c r="F696" s="45" t="str">
        <f t="shared" si="20"/>
        <v/>
      </c>
      <c r="G696" s="45" t="str">
        <f t="shared" si="21"/>
        <v/>
      </c>
    </row>
    <row r="697" spans="1:7">
      <c r="A697" s="98" t="s">
        <v>1283</v>
      </c>
      <c r="B697" s="99" t="s">
        <v>1284</v>
      </c>
      <c r="C697" s="45"/>
      <c r="D697" s="45"/>
      <c r="E697" s="45">
        <v>10</v>
      </c>
      <c r="F697" s="45" t="str">
        <f t="shared" si="20"/>
        <v/>
      </c>
      <c r="G697" s="45" t="str">
        <f t="shared" si="21"/>
        <v/>
      </c>
    </row>
    <row r="698" spans="1:7">
      <c r="A698" s="98" t="s">
        <v>1285</v>
      </c>
      <c r="B698" s="99" t="s">
        <v>1286</v>
      </c>
      <c r="C698" s="45"/>
      <c r="D698" s="45"/>
      <c r="E698" s="45"/>
      <c r="F698" s="45" t="str">
        <f t="shared" si="20"/>
        <v/>
      </c>
      <c r="G698" s="45" t="str">
        <f t="shared" si="21"/>
        <v/>
      </c>
    </row>
    <row r="699" spans="1:7">
      <c r="A699" s="98" t="s">
        <v>1287</v>
      </c>
      <c r="B699" s="107" t="s">
        <v>1288</v>
      </c>
      <c r="C699" s="45"/>
      <c r="D699" s="45">
        <v>3</v>
      </c>
      <c r="E699" s="45"/>
      <c r="F699" s="45" t="str">
        <f t="shared" si="20"/>
        <v/>
      </c>
      <c r="G699" s="45">
        <f t="shared" si="21"/>
        <v>0</v>
      </c>
    </row>
    <row r="700" spans="1:7">
      <c r="A700" s="98" t="s">
        <v>1289</v>
      </c>
      <c r="B700" s="107" t="s">
        <v>61</v>
      </c>
      <c r="C700" s="45">
        <f>SUM(C701,C711,C715,C724,C731,C738,C744,C747,C750,C751,C752,C758,C759,C760,C771)</f>
        <v>1236</v>
      </c>
      <c r="D700" s="45">
        <f>SUM(D701,D711,D715,D724,D731,D738,D744,D747,D750,D751,D752,D758,D759,D760,D771)</f>
        <v>982</v>
      </c>
      <c r="E700" s="45">
        <f>SUM(E701,E711,E715,E724,E731,E738,E744,E747,E750,E751,E752,E758,E759,E760,E771)</f>
        <v>1370</v>
      </c>
      <c r="F700" s="45">
        <f t="shared" si="20"/>
        <v>111</v>
      </c>
      <c r="G700" s="45">
        <f t="shared" si="21"/>
        <v>140</v>
      </c>
    </row>
    <row r="701" spans="1:7">
      <c r="A701" s="98" t="s">
        <v>1290</v>
      </c>
      <c r="B701" s="107" t="s">
        <v>1291</v>
      </c>
      <c r="C701" s="45">
        <f>SUM(C702:C710)</f>
        <v>822</v>
      </c>
      <c r="D701" s="45">
        <f>SUM(D702:D710)</f>
        <v>688</v>
      </c>
      <c r="E701" s="45">
        <f>SUM(E702:E710)</f>
        <v>837</v>
      </c>
      <c r="F701" s="45">
        <f t="shared" si="20"/>
        <v>102</v>
      </c>
      <c r="G701" s="45">
        <f t="shared" si="21"/>
        <v>122</v>
      </c>
    </row>
    <row r="702" spans="1:7">
      <c r="A702" s="98" t="s">
        <v>1292</v>
      </c>
      <c r="B702" s="107" t="s">
        <v>103</v>
      </c>
      <c r="C702" s="45">
        <v>822</v>
      </c>
      <c r="D702" s="45">
        <v>688</v>
      </c>
      <c r="E702" s="45">
        <v>837</v>
      </c>
      <c r="F702" s="45">
        <f t="shared" si="20"/>
        <v>102</v>
      </c>
      <c r="G702" s="45">
        <f t="shared" si="21"/>
        <v>122</v>
      </c>
    </row>
    <row r="703" spans="1:7">
      <c r="A703" s="98" t="s">
        <v>1293</v>
      </c>
      <c r="B703" s="107" t="s">
        <v>105</v>
      </c>
      <c r="C703" s="45"/>
      <c r="D703" s="45"/>
      <c r="E703" s="45"/>
      <c r="F703" s="45" t="str">
        <f t="shared" si="20"/>
        <v/>
      </c>
      <c r="G703" s="45" t="str">
        <f t="shared" si="21"/>
        <v/>
      </c>
    </row>
    <row r="704" spans="1:7">
      <c r="A704" s="98" t="s">
        <v>1294</v>
      </c>
      <c r="B704" s="107" t="s">
        <v>107</v>
      </c>
      <c r="C704" s="45"/>
      <c r="D704" s="45"/>
      <c r="E704" s="45"/>
      <c r="F704" s="45" t="str">
        <f t="shared" si="20"/>
        <v/>
      </c>
      <c r="G704" s="45" t="str">
        <f t="shared" si="21"/>
        <v/>
      </c>
    </row>
    <row r="705" spans="1:7">
      <c r="A705" s="98" t="s">
        <v>1295</v>
      </c>
      <c r="B705" s="107" t="s">
        <v>1296</v>
      </c>
      <c r="C705" s="45"/>
      <c r="D705" s="45"/>
      <c r="E705" s="45"/>
      <c r="F705" s="45" t="str">
        <f t="shared" si="20"/>
        <v/>
      </c>
      <c r="G705" s="45" t="str">
        <f t="shared" si="21"/>
        <v/>
      </c>
    </row>
    <row r="706" spans="1:7">
      <c r="A706" s="98" t="s">
        <v>1297</v>
      </c>
      <c r="B706" s="107" t="s">
        <v>1298</v>
      </c>
      <c r="C706" s="45"/>
      <c r="D706" s="45"/>
      <c r="E706" s="45"/>
      <c r="F706" s="45" t="str">
        <f t="shared" si="20"/>
        <v/>
      </c>
      <c r="G706" s="45" t="str">
        <f t="shared" si="21"/>
        <v/>
      </c>
    </row>
    <row r="707" spans="1:7">
      <c r="A707" s="98" t="s">
        <v>1299</v>
      </c>
      <c r="B707" s="107" t="s">
        <v>1300</v>
      </c>
      <c r="C707" s="45"/>
      <c r="D707" s="45"/>
      <c r="E707" s="45"/>
      <c r="F707" s="45" t="str">
        <f t="shared" si="20"/>
        <v/>
      </c>
      <c r="G707" s="45" t="str">
        <f t="shared" si="21"/>
        <v/>
      </c>
    </row>
    <row r="708" spans="1:7">
      <c r="A708" s="98" t="s">
        <v>1301</v>
      </c>
      <c r="B708" s="107" t="s">
        <v>1302</v>
      </c>
      <c r="C708" s="45"/>
      <c r="D708" s="45"/>
      <c r="E708" s="45"/>
      <c r="F708" s="45" t="str">
        <f t="shared" si="20"/>
        <v/>
      </c>
      <c r="G708" s="45" t="str">
        <f t="shared" si="21"/>
        <v/>
      </c>
    </row>
    <row r="709" spans="1:7">
      <c r="A709" s="98" t="s">
        <v>1303</v>
      </c>
      <c r="B709" s="107" t="s">
        <v>1304</v>
      </c>
      <c r="C709" s="45"/>
      <c r="D709" s="45"/>
      <c r="E709" s="45"/>
      <c r="F709" s="45" t="str">
        <f t="shared" si="20"/>
        <v/>
      </c>
      <c r="G709" s="45" t="str">
        <f t="shared" si="21"/>
        <v/>
      </c>
    </row>
    <row r="710" spans="1:7">
      <c r="A710" s="98" t="s">
        <v>1305</v>
      </c>
      <c r="B710" s="107" t="s">
        <v>1306</v>
      </c>
      <c r="C710" s="45"/>
      <c r="D710" s="45"/>
      <c r="E710" s="45"/>
      <c r="F710" s="45" t="str">
        <f t="shared" ref="F710:F773" si="22">IF(C710=0,"",ROUND(E710/C710*100,1))</f>
        <v/>
      </c>
      <c r="G710" s="45" t="str">
        <f t="shared" ref="G710:G773" si="23">IF(D710=0,"",ROUND(E710/D710*100,1))</f>
        <v/>
      </c>
    </row>
    <row r="711" spans="1:7">
      <c r="A711" s="98" t="s">
        <v>1307</v>
      </c>
      <c r="B711" s="107" t="s">
        <v>1308</v>
      </c>
      <c r="C711" s="45">
        <f>SUM(C712:C714)</f>
        <v>0</v>
      </c>
      <c r="D711" s="45">
        <f>SUM(D712:D714)</f>
        <v>0</v>
      </c>
      <c r="E711" s="45">
        <f>SUM(E712:E714)</f>
        <v>0</v>
      </c>
      <c r="F711" s="45" t="str">
        <f t="shared" si="22"/>
        <v/>
      </c>
      <c r="G711" s="45" t="str">
        <f t="shared" si="23"/>
        <v/>
      </c>
    </row>
    <row r="712" spans="1:7">
      <c r="A712" s="98" t="s">
        <v>1309</v>
      </c>
      <c r="B712" s="107" t="s">
        <v>1310</v>
      </c>
      <c r="C712" s="45"/>
      <c r="D712" s="45"/>
      <c r="E712" s="45"/>
      <c r="F712" s="45" t="str">
        <f t="shared" si="22"/>
        <v/>
      </c>
      <c r="G712" s="45" t="str">
        <f t="shared" si="23"/>
        <v/>
      </c>
    </row>
    <row r="713" spans="1:7">
      <c r="A713" s="98" t="s">
        <v>1311</v>
      </c>
      <c r="B713" s="107" t="s">
        <v>1312</v>
      </c>
      <c r="C713" s="45"/>
      <c r="D713" s="45"/>
      <c r="E713" s="45"/>
      <c r="F713" s="45" t="str">
        <f t="shared" si="22"/>
        <v/>
      </c>
      <c r="G713" s="45" t="str">
        <f t="shared" si="23"/>
        <v/>
      </c>
    </row>
    <row r="714" spans="1:7">
      <c r="A714" s="98" t="s">
        <v>1313</v>
      </c>
      <c r="B714" s="107" t="s">
        <v>1314</v>
      </c>
      <c r="C714" s="45"/>
      <c r="D714" s="45"/>
      <c r="E714" s="45"/>
      <c r="F714" s="45" t="str">
        <f t="shared" si="22"/>
        <v/>
      </c>
      <c r="G714" s="45" t="str">
        <f t="shared" si="23"/>
        <v/>
      </c>
    </row>
    <row r="715" spans="1:7">
      <c r="A715" s="98" t="s">
        <v>1315</v>
      </c>
      <c r="B715" s="107" t="s">
        <v>1316</v>
      </c>
      <c r="C715" s="45">
        <f>SUM(C716:C723)</f>
        <v>414</v>
      </c>
      <c r="D715" s="45">
        <f>SUM(D716:D723)</f>
        <v>294</v>
      </c>
      <c r="E715" s="45">
        <f>SUM(E716:E723)</f>
        <v>430</v>
      </c>
      <c r="F715" s="45">
        <f t="shared" si="22"/>
        <v>104</v>
      </c>
      <c r="G715" s="45">
        <f t="shared" si="23"/>
        <v>146</v>
      </c>
    </row>
    <row r="716" spans="1:7">
      <c r="A716" s="98" t="s">
        <v>1317</v>
      </c>
      <c r="B716" s="107" t="s">
        <v>1318</v>
      </c>
      <c r="C716" s="45">
        <v>382</v>
      </c>
      <c r="D716" s="45">
        <v>195</v>
      </c>
      <c r="E716" s="45">
        <v>383</v>
      </c>
      <c r="F716" s="45">
        <f t="shared" si="22"/>
        <v>100</v>
      </c>
      <c r="G716" s="45">
        <f t="shared" si="23"/>
        <v>196</v>
      </c>
    </row>
    <row r="717" spans="1:7">
      <c r="A717" s="98" t="s">
        <v>1319</v>
      </c>
      <c r="B717" s="107" t="s">
        <v>1320</v>
      </c>
      <c r="C717" s="45">
        <v>32</v>
      </c>
      <c r="D717" s="45">
        <v>99</v>
      </c>
      <c r="E717" s="45">
        <v>47</v>
      </c>
      <c r="F717" s="45">
        <f t="shared" si="22"/>
        <v>147</v>
      </c>
      <c r="G717" s="45">
        <f t="shared" si="23"/>
        <v>48</v>
      </c>
    </row>
    <row r="718" spans="1:7">
      <c r="A718" s="98" t="s">
        <v>1321</v>
      </c>
      <c r="B718" s="107" t="s">
        <v>1322</v>
      </c>
      <c r="C718" s="45"/>
      <c r="D718" s="45"/>
      <c r="E718" s="45"/>
      <c r="F718" s="45" t="str">
        <f t="shared" si="22"/>
        <v/>
      </c>
      <c r="G718" s="45" t="str">
        <f t="shared" si="23"/>
        <v/>
      </c>
    </row>
    <row r="719" spans="1:7">
      <c r="A719" s="98" t="s">
        <v>1323</v>
      </c>
      <c r="B719" s="107" t="s">
        <v>1324</v>
      </c>
      <c r="C719" s="45"/>
      <c r="D719" s="45"/>
      <c r="E719" s="45"/>
      <c r="F719" s="45" t="str">
        <f t="shared" si="22"/>
        <v/>
      </c>
      <c r="G719" s="45" t="str">
        <f t="shared" si="23"/>
        <v/>
      </c>
    </row>
    <row r="720" spans="1:7">
      <c r="A720" s="98" t="s">
        <v>1325</v>
      </c>
      <c r="B720" s="107" t="s">
        <v>1326</v>
      </c>
      <c r="C720" s="45"/>
      <c r="D720" s="45"/>
      <c r="E720" s="45"/>
      <c r="F720" s="45" t="str">
        <f t="shared" si="22"/>
        <v/>
      </c>
      <c r="G720" s="45" t="str">
        <f t="shared" si="23"/>
        <v/>
      </c>
    </row>
    <row r="721" spans="1:7">
      <c r="A721" s="98" t="s">
        <v>1327</v>
      </c>
      <c r="B721" s="107" t="s">
        <v>1328</v>
      </c>
      <c r="C721" s="45"/>
      <c r="D721" s="45"/>
      <c r="E721" s="45"/>
      <c r="F721" s="45" t="str">
        <f t="shared" si="22"/>
        <v/>
      </c>
      <c r="G721" s="45" t="str">
        <f t="shared" si="23"/>
        <v/>
      </c>
    </row>
    <row r="722" spans="1:7">
      <c r="A722" s="98" t="s">
        <v>1329</v>
      </c>
      <c r="B722" s="107" t="s">
        <v>1330</v>
      </c>
      <c r="C722" s="45"/>
      <c r="D722" s="45"/>
      <c r="E722" s="45"/>
      <c r="F722" s="45" t="str">
        <f t="shared" si="22"/>
        <v/>
      </c>
      <c r="G722" s="45" t="str">
        <f t="shared" si="23"/>
        <v/>
      </c>
    </row>
    <row r="723" spans="1:7">
      <c r="A723" s="98" t="s">
        <v>1331</v>
      </c>
      <c r="B723" s="107" t="s">
        <v>1332</v>
      </c>
      <c r="C723" s="45"/>
      <c r="D723" s="45"/>
      <c r="E723" s="45"/>
      <c r="F723" s="45" t="str">
        <f t="shared" si="22"/>
        <v/>
      </c>
      <c r="G723" s="45" t="str">
        <f t="shared" si="23"/>
        <v/>
      </c>
    </row>
    <row r="724" spans="1:7">
      <c r="A724" s="98" t="s">
        <v>1333</v>
      </c>
      <c r="B724" s="107" t="s">
        <v>1334</v>
      </c>
      <c r="C724" s="45">
        <f>SUM(C725:C730)</f>
        <v>0</v>
      </c>
      <c r="D724" s="45">
        <f>SUM(D725:D730)</f>
        <v>0</v>
      </c>
      <c r="E724" s="45">
        <f>SUM(E725:E730)</f>
        <v>0</v>
      </c>
      <c r="F724" s="45" t="str">
        <f t="shared" si="22"/>
        <v/>
      </c>
      <c r="G724" s="45" t="str">
        <f t="shared" si="23"/>
        <v/>
      </c>
    </row>
    <row r="725" spans="1:7">
      <c r="A725" s="98" t="s">
        <v>1335</v>
      </c>
      <c r="B725" s="107" t="s">
        <v>1336</v>
      </c>
      <c r="C725" s="45"/>
      <c r="D725" s="45"/>
      <c r="E725" s="45"/>
      <c r="F725" s="45" t="str">
        <f t="shared" si="22"/>
        <v/>
      </c>
      <c r="G725" s="45" t="str">
        <f t="shared" si="23"/>
        <v/>
      </c>
    </row>
    <row r="726" spans="1:7">
      <c r="A726" s="98" t="s">
        <v>1337</v>
      </c>
      <c r="B726" s="107" t="s">
        <v>1338</v>
      </c>
      <c r="C726" s="45"/>
      <c r="D726" s="45"/>
      <c r="E726" s="45"/>
      <c r="F726" s="45" t="str">
        <f t="shared" si="22"/>
        <v/>
      </c>
      <c r="G726" s="45" t="str">
        <f t="shared" si="23"/>
        <v/>
      </c>
    </row>
    <row r="727" spans="1:7">
      <c r="A727" s="98" t="s">
        <v>1339</v>
      </c>
      <c r="B727" s="107" t="s">
        <v>1340</v>
      </c>
      <c r="C727" s="45"/>
      <c r="D727" s="45"/>
      <c r="E727" s="45"/>
      <c r="F727" s="45" t="str">
        <f t="shared" si="22"/>
        <v/>
      </c>
      <c r="G727" s="45" t="str">
        <f t="shared" si="23"/>
        <v/>
      </c>
    </row>
    <row r="728" spans="1:7">
      <c r="A728" s="98" t="s">
        <v>1341</v>
      </c>
      <c r="B728" s="107" t="s">
        <v>1342</v>
      </c>
      <c r="C728" s="45"/>
      <c r="D728" s="45"/>
      <c r="E728" s="45"/>
      <c r="F728" s="45" t="str">
        <f t="shared" si="22"/>
        <v/>
      </c>
      <c r="G728" s="45" t="str">
        <f t="shared" si="23"/>
        <v/>
      </c>
    </row>
    <row r="729" spans="1:7">
      <c r="A729" s="98" t="s">
        <v>1343</v>
      </c>
      <c r="B729" s="107" t="s">
        <v>1344</v>
      </c>
      <c r="C729" s="45"/>
      <c r="D729" s="45"/>
      <c r="E729" s="45"/>
      <c r="F729" s="45" t="str">
        <f t="shared" si="22"/>
        <v/>
      </c>
      <c r="G729" s="45" t="str">
        <f t="shared" si="23"/>
        <v/>
      </c>
    </row>
    <row r="730" spans="1:7">
      <c r="A730" s="98" t="s">
        <v>1345</v>
      </c>
      <c r="B730" s="107" t="s">
        <v>1346</v>
      </c>
      <c r="C730" s="45"/>
      <c r="D730" s="45"/>
      <c r="E730" s="45"/>
      <c r="F730" s="45" t="str">
        <f t="shared" si="22"/>
        <v/>
      </c>
      <c r="G730" s="45" t="str">
        <f t="shared" si="23"/>
        <v/>
      </c>
    </row>
    <row r="731" spans="1:7">
      <c r="A731" s="98" t="s">
        <v>1347</v>
      </c>
      <c r="B731" s="107" t="s">
        <v>1348</v>
      </c>
      <c r="C731" s="45">
        <f>SUM(C732:C737)</f>
        <v>0</v>
      </c>
      <c r="D731" s="45">
        <f>SUM(D732:D737)</f>
        <v>0</v>
      </c>
      <c r="E731" s="45">
        <f>SUM(E732:E737)</f>
        <v>0</v>
      </c>
      <c r="F731" s="45" t="str">
        <f t="shared" si="22"/>
        <v/>
      </c>
      <c r="G731" s="45" t="str">
        <f t="shared" si="23"/>
        <v/>
      </c>
    </row>
    <row r="732" spans="1:7">
      <c r="A732" s="98" t="s">
        <v>1349</v>
      </c>
      <c r="B732" s="107" t="s">
        <v>1350</v>
      </c>
      <c r="C732" s="45"/>
      <c r="D732" s="45"/>
      <c r="E732" s="45"/>
      <c r="F732" s="45" t="str">
        <f t="shared" si="22"/>
        <v/>
      </c>
      <c r="G732" s="45" t="str">
        <f t="shared" si="23"/>
        <v/>
      </c>
    </row>
    <row r="733" spans="1:7">
      <c r="A733" s="98" t="s">
        <v>1351</v>
      </c>
      <c r="B733" s="107" t="s">
        <v>1352</v>
      </c>
      <c r="C733" s="45"/>
      <c r="D733" s="45"/>
      <c r="E733" s="45"/>
      <c r="F733" s="45" t="str">
        <f t="shared" si="22"/>
        <v/>
      </c>
      <c r="G733" s="45" t="str">
        <f t="shared" si="23"/>
        <v/>
      </c>
    </row>
    <row r="734" spans="1:7">
      <c r="A734" s="98" t="s">
        <v>1353</v>
      </c>
      <c r="B734" s="107" t="s">
        <v>1354</v>
      </c>
      <c r="C734" s="45"/>
      <c r="D734" s="45"/>
      <c r="E734" s="45"/>
      <c r="F734" s="45" t="str">
        <f t="shared" si="22"/>
        <v/>
      </c>
      <c r="G734" s="45" t="str">
        <f t="shared" si="23"/>
        <v/>
      </c>
    </row>
    <row r="735" spans="1:7">
      <c r="A735" s="98" t="s">
        <v>1355</v>
      </c>
      <c r="B735" s="107" t="s">
        <v>1356</v>
      </c>
      <c r="C735" s="45"/>
      <c r="D735" s="45"/>
      <c r="E735" s="45"/>
      <c r="F735" s="45" t="str">
        <f t="shared" si="22"/>
        <v/>
      </c>
      <c r="G735" s="45" t="str">
        <f t="shared" si="23"/>
        <v/>
      </c>
    </row>
    <row r="736" spans="1:7">
      <c r="A736" s="98" t="s">
        <v>1357</v>
      </c>
      <c r="B736" s="107" t="s">
        <v>1358</v>
      </c>
      <c r="C736" s="45"/>
      <c r="D736" s="45"/>
      <c r="E736" s="45"/>
      <c r="F736" s="45" t="str">
        <f t="shared" si="22"/>
        <v/>
      </c>
      <c r="G736" s="45" t="str">
        <f t="shared" si="23"/>
        <v/>
      </c>
    </row>
    <row r="737" spans="1:7">
      <c r="A737" s="98" t="s">
        <v>1359</v>
      </c>
      <c r="B737" s="107" t="s">
        <v>1360</v>
      </c>
      <c r="C737" s="45"/>
      <c r="D737" s="45"/>
      <c r="E737" s="45"/>
      <c r="F737" s="45" t="str">
        <f t="shared" si="22"/>
        <v/>
      </c>
      <c r="G737" s="45" t="str">
        <f t="shared" si="23"/>
        <v/>
      </c>
    </row>
    <row r="738" spans="1:7">
      <c r="A738" s="98" t="s">
        <v>1361</v>
      </c>
      <c r="B738" s="107" t="s">
        <v>1362</v>
      </c>
      <c r="C738" s="45">
        <f>SUM(C739:C743)</f>
        <v>0</v>
      </c>
      <c r="D738" s="45">
        <f>SUM(D739:D743)</f>
        <v>0</v>
      </c>
      <c r="E738" s="45">
        <f>SUM(E739:E743)</f>
        <v>0</v>
      </c>
      <c r="F738" s="45" t="str">
        <f t="shared" si="22"/>
        <v/>
      </c>
      <c r="G738" s="45" t="str">
        <f t="shared" si="23"/>
        <v/>
      </c>
    </row>
    <row r="739" spans="1:7">
      <c r="A739" s="98" t="s">
        <v>1363</v>
      </c>
      <c r="B739" s="107" t="s">
        <v>1364</v>
      </c>
      <c r="C739" s="45"/>
      <c r="D739" s="45"/>
      <c r="E739" s="45"/>
      <c r="F739" s="45" t="str">
        <f t="shared" si="22"/>
        <v/>
      </c>
      <c r="G739" s="45" t="str">
        <f t="shared" si="23"/>
        <v/>
      </c>
    </row>
    <row r="740" spans="1:7">
      <c r="A740" s="98" t="s">
        <v>1365</v>
      </c>
      <c r="B740" s="107" t="s">
        <v>1366</v>
      </c>
      <c r="C740" s="45"/>
      <c r="D740" s="45"/>
      <c r="E740" s="45"/>
      <c r="F740" s="45" t="str">
        <f t="shared" si="22"/>
        <v/>
      </c>
      <c r="G740" s="45" t="str">
        <f t="shared" si="23"/>
        <v/>
      </c>
    </row>
    <row r="741" spans="1:7">
      <c r="A741" s="98" t="s">
        <v>1367</v>
      </c>
      <c r="B741" s="107" t="s">
        <v>1368</v>
      </c>
      <c r="C741" s="45"/>
      <c r="D741" s="45"/>
      <c r="E741" s="45"/>
      <c r="F741" s="45" t="str">
        <f t="shared" si="22"/>
        <v/>
      </c>
      <c r="G741" s="45" t="str">
        <f t="shared" si="23"/>
        <v/>
      </c>
    </row>
    <row r="742" spans="1:7">
      <c r="A742" s="98" t="s">
        <v>1369</v>
      </c>
      <c r="B742" s="107" t="s">
        <v>1370</v>
      </c>
      <c r="C742" s="45"/>
      <c r="D742" s="45"/>
      <c r="E742" s="45"/>
      <c r="F742" s="45" t="str">
        <f t="shared" si="22"/>
        <v/>
      </c>
      <c r="G742" s="45" t="str">
        <f t="shared" si="23"/>
        <v/>
      </c>
    </row>
    <row r="743" spans="1:7">
      <c r="A743" s="98" t="s">
        <v>1371</v>
      </c>
      <c r="B743" s="107" t="s">
        <v>1372</v>
      </c>
      <c r="C743" s="45"/>
      <c r="D743" s="45"/>
      <c r="E743" s="45"/>
      <c r="F743" s="45" t="str">
        <f t="shared" si="22"/>
        <v/>
      </c>
      <c r="G743" s="45" t="str">
        <f t="shared" si="23"/>
        <v/>
      </c>
    </row>
    <row r="744" spans="1:7">
      <c r="A744" s="98" t="s">
        <v>1373</v>
      </c>
      <c r="B744" s="107" t="s">
        <v>1374</v>
      </c>
      <c r="C744" s="45">
        <f>SUM(C745:C746)</f>
        <v>0</v>
      </c>
      <c r="D744" s="45">
        <f>SUM(D745:D746)</f>
        <v>0</v>
      </c>
      <c r="E744" s="45">
        <f>SUM(E745:E746)</f>
        <v>0</v>
      </c>
      <c r="F744" s="45" t="str">
        <f t="shared" si="22"/>
        <v/>
      </c>
      <c r="G744" s="45" t="str">
        <f t="shared" si="23"/>
        <v/>
      </c>
    </row>
    <row r="745" spans="1:7">
      <c r="A745" s="98" t="s">
        <v>1375</v>
      </c>
      <c r="B745" s="107" t="s">
        <v>1376</v>
      </c>
      <c r="C745" s="45"/>
      <c r="D745" s="45"/>
      <c r="E745" s="45"/>
      <c r="F745" s="45" t="str">
        <f t="shared" si="22"/>
        <v/>
      </c>
      <c r="G745" s="45" t="str">
        <f t="shared" si="23"/>
        <v/>
      </c>
    </row>
    <row r="746" spans="1:7">
      <c r="A746" s="98" t="s">
        <v>1377</v>
      </c>
      <c r="B746" s="107" t="s">
        <v>1378</v>
      </c>
      <c r="C746" s="45"/>
      <c r="D746" s="45"/>
      <c r="E746" s="45"/>
      <c r="F746" s="45" t="str">
        <f t="shared" si="22"/>
        <v/>
      </c>
      <c r="G746" s="45" t="str">
        <f t="shared" si="23"/>
        <v/>
      </c>
    </row>
    <row r="747" spans="1:7">
      <c r="A747" s="98" t="s">
        <v>1379</v>
      </c>
      <c r="B747" s="107" t="s">
        <v>1380</v>
      </c>
      <c r="C747" s="45">
        <f>SUM(C748:C749)</f>
        <v>0</v>
      </c>
      <c r="D747" s="45">
        <f>SUM(D748:D749)</f>
        <v>0</v>
      </c>
      <c r="E747" s="45">
        <f>SUM(E748:E749)</f>
        <v>0</v>
      </c>
      <c r="F747" s="45" t="str">
        <f t="shared" si="22"/>
        <v/>
      </c>
      <c r="G747" s="45" t="str">
        <f t="shared" si="23"/>
        <v/>
      </c>
    </row>
    <row r="748" spans="1:7">
      <c r="A748" s="98" t="s">
        <v>1381</v>
      </c>
      <c r="B748" s="107" t="s">
        <v>1382</v>
      </c>
      <c r="C748" s="45"/>
      <c r="D748" s="45"/>
      <c r="E748" s="45"/>
      <c r="F748" s="45" t="str">
        <f t="shared" si="22"/>
        <v/>
      </c>
      <c r="G748" s="45" t="str">
        <f t="shared" si="23"/>
        <v/>
      </c>
    </row>
    <row r="749" spans="1:7">
      <c r="A749" s="98" t="s">
        <v>1383</v>
      </c>
      <c r="B749" s="107" t="s">
        <v>1384</v>
      </c>
      <c r="C749" s="45"/>
      <c r="D749" s="45"/>
      <c r="E749" s="45"/>
      <c r="F749" s="45" t="str">
        <f t="shared" si="22"/>
        <v/>
      </c>
      <c r="G749" s="45" t="str">
        <f t="shared" si="23"/>
        <v/>
      </c>
    </row>
    <row r="750" spans="1:7">
      <c r="A750" s="98" t="s">
        <v>1385</v>
      </c>
      <c r="B750" s="107" t="s">
        <v>1386</v>
      </c>
      <c r="C750" s="45"/>
      <c r="D750" s="45"/>
      <c r="E750" s="45"/>
      <c r="F750" s="45" t="str">
        <f t="shared" si="22"/>
        <v/>
      </c>
      <c r="G750" s="45" t="str">
        <f t="shared" si="23"/>
        <v/>
      </c>
    </row>
    <row r="751" spans="1:7">
      <c r="A751" s="98" t="s">
        <v>1387</v>
      </c>
      <c r="B751" s="107" t="s">
        <v>1388</v>
      </c>
      <c r="C751" s="45"/>
      <c r="D751" s="45"/>
      <c r="E751" s="45">
        <v>103</v>
      </c>
      <c r="F751" s="45" t="str">
        <f t="shared" si="22"/>
        <v/>
      </c>
      <c r="G751" s="45" t="str">
        <f t="shared" si="23"/>
        <v/>
      </c>
    </row>
    <row r="752" spans="1:7">
      <c r="A752" s="98" t="s">
        <v>1389</v>
      </c>
      <c r="B752" s="107" t="s">
        <v>1390</v>
      </c>
      <c r="C752" s="45">
        <f>SUM(C753:C757)</f>
        <v>0</v>
      </c>
      <c r="D752" s="45">
        <f>SUM(D753:D757)</f>
        <v>0</v>
      </c>
      <c r="E752" s="45">
        <f>SUM(E753:E757)</f>
        <v>0</v>
      </c>
      <c r="F752" s="45" t="str">
        <f t="shared" si="22"/>
        <v/>
      </c>
      <c r="G752" s="45" t="str">
        <f t="shared" si="23"/>
        <v/>
      </c>
    </row>
    <row r="753" spans="1:7">
      <c r="A753" s="98" t="s">
        <v>1391</v>
      </c>
      <c r="B753" s="107" t="s">
        <v>1392</v>
      </c>
      <c r="C753" s="45"/>
      <c r="D753" s="45"/>
      <c r="E753" s="45"/>
      <c r="F753" s="45" t="str">
        <f t="shared" si="22"/>
        <v/>
      </c>
      <c r="G753" s="45" t="str">
        <f t="shared" si="23"/>
        <v/>
      </c>
    </row>
    <row r="754" spans="1:7">
      <c r="A754" s="98" t="s">
        <v>1393</v>
      </c>
      <c r="B754" s="107" t="s">
        <v>1394</v>
      </c>
      <c r="C754" s="45"/>
      <c r="D754" s="45"/>
      <c r="E754" s="45"/>
      <c r="F754" s="45" t="str">
        <f t="shared" si="22"/>
        <v/>
      </c>
      <c r="G754" s="45" t="str">
        <f t="shared" si="23"/>
        <v/>
      </c>
    </row>
    <row r="755" spans="1:7">
      <c r="A755" s="98" t="s">
        <v>1395</v>
      </c>
      <c r="B755" s="107" t="s">
        <v>1396</v>
      </c>
      <c r="C755" s="45"/>
      <c r="D755" s="45"/>
      <c r="E755" s="45"/>
      <c r="F755" s="45" t="str">
        <f t="shared" si="22"/>
        <v/>
      </c>
      <c r="G755" s="45" t="str">
        <f t="shared" si="23"/>
        <v/>
      </c>
    </row>
    <row r="756" spans="1:7">
      <c r="A756" s="98" t="s">
        <v>1397</v>
      </c>
      <c r="B756" s="107" t="s">
        <v>1398</v>
      </c>
      <c r="C756" s="45"/>
      <c r="D756" s="45"/>
      <c r="E756" s="45"/>
      <c r="F756" s="45" t="str">
        <f t="shared" si="22"/>
        <v/>
      </c>
      <c r="G756" s="45" t="str">
        <f t="shared" si="23"/>
        <v/>
      </c>
    </row>
    <row r="757" spans="1:7">
      <c r="A757" s="98" t="s">
        <v>1399</v>
      </c>
      <c r="B757" s="107" t="s">
        <v>1400</v>
      </c>
      <c r="C757" s="45"/>
      <c r="D757" s="45"/>
      <c r="E757" s="45"/>
      <c r="F757" s="45" t="str">
        <f t="shared" si="22"/>
        <v/>
      </c>
      <c r="G757" s="45" t="str">
        <f t="shared" si="23"/>
        <v/>
      </c>
    </row>
    <row r="758" spans="1:7">
      <c r="A758" s="98" t="s">
        <v>1401</v>
      </c>
      <c r="B758" s="107" t="s">
        <v>1402</v>
      </c>
      <c r="C758" s="45"/>
      <c r="D758" s="45"/>
      <c r="E758" s="45"/>
      <c r="F758" s="45" t="str">
        <f t="shared" si="22"/>
        <v/>
      </c>
      <c r="G758" s="45" t="str">
        <f t="shared" si="23"/>
        <v/>
      </c>
    </row>
    <row r="759" spans="1:7">
      <c r="A759" s="98" t="s">
        <v>1403</v>
      </c>
      <c r="B759" s="107" t="s">
        <v>1404</v>
      </c>
      <c r="C759" s="45"/>
      <c r="D759" s="45"/>
      <c r="E759" s="45"/>
      <c r="F759" s="45" t="str">
        <f t="shared" si="22"/>
        <v/>
      </c>
      <c r="G759" s="45" t="str">
        <f t="shared" si="23"/>
        <v/>
      </c>
    </row>
    <row r="760" spans="1:7">
      <c r="A760" s="98" t="s">
        <v>1405</v>
      </c>
      <c r="B760" s="107" t="s">
        <v>1406</v>
      </c>
      <c r="C760" s="45">
        <f>SUM(C761:C770)</f>
        <v>0</v>
      </c>
      <c r="D760" s="45">
        <f>SUM(D761:D770)</f>
        <v>0</v>
      </c>
      <c r="E760" s="45">
        <f>SUM(E761:E770)</f>
        <v>0</v>
      </c>
      <c r="F760" s="45" t="str">
        <f t="shared" si="22"/>
        <v/>
      </c>
      <c r="G760" s="45" t="str">
        <f t="shared" si="23"/>
        <v/>
      </c>
    </row>
    <row r="761" spans="1:7">
      <c r="A761" s="98" t="s">
        <v>1407</v>
      </c>
      <c r="B761" s="107" t="s">
        <v>103</v>
      </c>
      <c r="C761" s="45"/>
      <c r="D761" s="45"/>
      <c r="E761" s="45"/>
      <c r="F761" s="45" t="str">
        <f t="shared" si="22"/>
        <v/>
      </c>
      <c r="G761" s="45" t="str">
        <f t="shared" si="23"/>
        <v/>
      </c>
    </row>
    <row r="762" spans="1:7">
      <c r="A762" s="98" t="s">
        <v>1408</v>
      </c>
      <c r="B762" s="107" t="s">
        <v>105</v>
      </c>
      <c r="C762" s="45"/>
      <c r="D762" s="45"/>
      <c r="E762" s="45"/>
      <c r="F762" s="45" t="str">
        <f t="shared" si="22"/>
        <v/>
      </c>
      <c r="G762" s="45" t="str">
        <f t="shared" si="23"/>
        <v/>
      </c>
    </row>
    <row r="763" spans="1:7">
      <c r="A763" s="98" t="s">
        <v>1409</v>
      </c>
      <c r="B763" s="107" t="s">
        <v>107</v>
      </c>
      <c r="C763" s="45"/>
      <c r="D763" s="45"/>
      <c r="E763" s="45"/>
      <c r="F763" s="45" t="str">
        <f t="shared" si="22"/>
        <v/>
      </c>
      <c r="G763" s="45" t="str">
        <f t="shared" si="23"/>
        <v/>
      </c>
    </row>
    <row r="764" spans="1:7">
      <c r="A764" s="98" t="s">
        <v>1410</v>
      </c>
      <c r="B764" s="107" t="s">
        <v>1411</v>
      </c>
      <c r="C764" s="45"/>
      <c r="D764" s="45"/>
      <c r="E764" s="45"/>
      <c r="F764" s="45" t="str">
        <f t="shared" si="22"/>
        <v/>
      </c>
      <c r="G764" s="45" t="str">
        <f t="shared" si="23"/>
        <v/>
      </c>
    </row>
    <row r="765" spans="1:7">
      <c r="A765" s="98" t="s">
        <v>1412</v>
      </c>
      <c r="B765" s="107" t="s">
        <v>1413</v>
      </c>
      <c r="C765" s="45"/>
      <c r="D765" s="45"/>
      <c r="E765" s="45"/>
      <c r="F765" s="45" t="str">
        <f t="shared" si="22"/>
        <v/>
      </c>
      <c r="G765" s="45" t="str">
        <f t="shared" si="23"/>
        <v/>
      </c>
    </row>
    <row r="766" spans="1:7">
      <c r="A766" s="98" t="s">
        <v>1414</v>
      </c>
      <c r="B766" s="107" t="s">
        <v>1415</v>
      </c>
      <c r="C766" s="45"/>
      <c r="D766" s="45"/>
      <c r="E766" s="45"/>
      <c r="F766" s="45" t="str">
        <f t="shared" si="22"/>
        <v/>
      </c>
      <c r="G766" s="45" t="str">
        <f t="shared" si="23"/>
        <v/>
      </c>
    </row>
    <row r="767" spans="1:7">
      <c r="A767" s="98" t="s">
        <v>1416</v>
      </c>
      <c r="B767" s="107" t="s">
        <v>204</v>
      </c>
      <c r="C767" s="45"/>
      <c r="D767" s="45"/>
      <c r="E767" s="45"/>
      <c r="F767" s="45" t="str">
        <f t="shared" si="22"/>
        <v/>
      </c>
      <c r="G767" s="45" t="str">
        <f t="shared" si="23"/>
        <v/>
      </c>
    </row>
    <row r="768" spans="1:7">
      <c r="A768" s="98" t="s">
        <v>1417</v>
      </c>
      <c r="B768" s="107" t="s">
        <v>1418</v>
      </c>
      <c r="C768" s="45"/>
      <c r="D768" s="45"/>
      <c r="E768" s="45"/>
      <c r="F768" s="45" t="str">
        <f t="shared" si="22"/>
        <v/>
      </c>
      <c r="G768" s="45" t="str">
        <f t="shared" si="23"/>
        <v/>
      </c>
    </row>
    <row r="769" spans="1:7">
      <c r="A769" s="98" t="s">
        <v>1419</v>
      </c>
      <c r="B769" s="107" t="s">
        <v>121</v>
      </c>
      <c r="C769" s="45"/>
      <c r="D769" s="45"/>
      <c r="E769" s="45"/>
      <c r="F769" s="45" t="str">
        <f t="shared" si="22"/>
        <v/>
      </c>
      <c r="G769" s="45" t="str">
        <f t="shared" si="23"/>
        <v/>
      </c>
    </row>
    <row r="770" spans="1:7">
      <c r="A770" s="98" t="s">
        <v>1420</v>
      </c>
      <c r="B770" s="107" t="s">
        <v>1421</v>
      </c>
      <c r="C770" s="45"/>
      <c r="D770" s="45"/>
      <c r="E770" s="45"/>
      <c r="F770" s="45" t="str">
        <f t="shared" si="22"/>
        <v/>
      </c>
      <c r="G770" s="45" t="str">
        <f t="shared" si="23"/>
        <v/>
      </c>
    </row>
    <row r="771" spans="1:7">
      <c r="A771" s="98" t="s">
        <v>1422</v>
      </c>
      <c r="B771" s="107" t="s">
        <v>1423</v>
      </c>
      <c r="C771" s="45"/>
      <c r="D771" s="45"/>
      <c r="E771" s="45"/>
      <c r="F771" s="45" t="str">
        <f t="shared" si="22"/>
        <v/>
      </c>
      <c r="G771" s="45" t="str">
        <f t="shared" si="23"/>
        <v/>
      </c>
    </row>
    <row r="772" spans="1:7">
      <c r="A772" s="98" t="s">
        <v>1424</v>
      </c>
      <c r="B772" s="107" t="s">
        <v>62</v>
      </c>
      <c r="C772" s="45">
        <f>SUM(C773,C784,C785,C788,C789,C790)</f>
        <v>8673</v>
      </c>
      <c r="D772" s="45">
        <f>SUM(D773,D784,D785,D788,D789,D790)</f>
        <v>9650</v>
      </c>
      <c r="E772" s="45">
        <f>SUM(E773,E784,E785,E788,E789,E790)</f>
        <v>9525</v>
      </c>
      <c r="F772" s="45">
        <f t="shared" si="22"/>
        <v>110</v>
      </c>
      <c r="G772" s="45">
        <f t="shared" si="23"/>
        <v>99</v>
      </c>
    </row>
    <row r="773" spans="1:7">
      <c r="A773" s="98" t="s">
        <v>1425</v>
      </c>
      <c r="B773" s="107" t="s">
        <v>1426</v>
      </c>
      <c r="C773" s="45">
        <f>SUM(C774:C783)</f>
        <v>2023</v>
      </c>
      <c r="D773" s="45">
        <f>SUM(D774:D783)</f>
        <v>3606</v>
      </c>
      <c r="E773" s="45">
        <f>SUM(E774:E783)</f>
        <v>2023</v>
      </c>
      <c r="F773" s="45">
        <f t="shared" si="22"/>
        <v>100</v>
      </c>
      <c r="G773" s="45">
        <f t="shared" si="23"/>
        <v>56</v>
      </c>
    </row>
    <row r="774" spans="1:7">
      <c r="A774" s="98" t="s">
        <v>1427</v>
      </c>
      <c r="B774" s="107" t="s">
        <v>103</v>
      </c>
      <c r="C774" s="45">
        <v>1760</v>
      </c>
      <c r="D774" s="45">
        <v>3516</v>
      </c>
      <c r="E774" s="45">
        <v>1873</v>
      </c>
      <c r="F774" s="45">
        <f t="shared" ref="F774:F837" si="24">IF(C774=0,"",ROUND(E774/C774*100,1))</f>
        <v>106</v>
      </c>
      <c r="G774" s="45">
        <f t="shared" ref="G774:G837" si="25">IF(D774=0,"",ROUND(E774/D774*100,1))</f>
        <v>53</v>
      </c>
    </row>
    <row r="775" spans="1:7">
      <c r="A775" s="98" t="s">
        <v>1428</v>
      </c>
      <c r="B775" s="107" t="s">
        <v>105</v>
      </c>
      <c r="C775" s="45"/>
      <c r="D775" s="45"/>
      <c r="E775" s="45"/>
      <c r="F775" s="45" t="str">
        <f t="shared" si="24"/>
        <v/>
      </c>
      <c r="G775" s="45" t="str">
        <f t="shared" si="25"/>
        <v/>
      </c>
    </row>
    <row r="776" spans="1:7">
      <c r="A776" s="98" t="s">
        <v>1429</v>
      </c>
      <c r="B776" s="107" t="s">
        <v>107</v>
      </c>
      <c r="C776" s="45"/>
      <c r="D776" s="45"/>
      <c r="E776" s="45"/>
      <c r="F776" s="45" t="str">
        <f t="shared" si="24"/>
        <v/>
      </c>
      <c r="G776" s="45" t="str">
        <f t="shared" si="25"/>
        <v/>
      </c>
    </row>
    <row r="777" spans="1:7">
      <c r="A777" s="98" t="s">
        <v>1430</v>
      </c>
      <c r="B777" s="107" t="s">
        <v>1431</v>
      </c>
      <c r="C777" s="45">
        <v>155</v>
      </c>
      <c r="D777" s="45">
        <v>60</v>
      </c>
      <c r="E777" s="45"/>
      <c r="F777" s="45">
        <f t="shared" si="24"/>
        <v>0</v>
      </c>
      <c r="G777" s="45">
        <f t="shared" si="25"/>
        <v>0</v>
      </c>
    </row>
    <row r="778" spans="1:7">
      <c r="A778" s="98" t="s">
        <v>1432</v>
      </c>
      <c r="B778" s="107" t="s">
        <v>1433</v>
      </c>
      <c r="C778" s="45"/>
      <c r="D778" s="45"/>
      <c r="E778" s="45"/>
      <c r="F778" s="45" t="str">
        <f t="shared" si="24"/>
        <v/>
      </c>
      <c r="G778" s="45" t="str">
        <f t="shared" si="25"/>
        <v/>
      </c>
    </row>
    <row r="779" spans="1:7">
      <c r="A779" s="98" t="s">
        <v>1434</v>
      </c>
      <c r="B779" s="107" t="s">
        <v>1435</v>
      </c>
      <c r="C779" s="45"/>
      <c r="D779" s="45"/>
      <c r="E779" s="45"/>
      <c r="F779" s="45" t="str">
        <f t="shared" si="24"/>
        <v/>
      </c>
      <c r="G779" s="45" t="str">
        <f t="shared" si="25"/>
        <v/>
      </c>
    </row>
    <row r="780" spans="1:7">
      <c r="A780" s="98" t="s">
        <v>1436</v>
      </c>
      <c r="B780" s="107" t="s">
        <v>1437</v>
      </c>
      <c r="C780" s="45"/>
      <c r="D780" s="45"/>
      <c r="E780" s="45"/>
      <c r="F780" s="45" t="str">
        <f t="shared" si="24"/>
        <v/>
      </c>
      <c r="G780" s="45" t="str">
        <f t="shared" si="25"/>
        <v/>
      </c>
    </row>
    <row r="781" spans="1:7">
      <c r="A781" s="98" t="s">
        <v>1438</v>
      </c>
      <c r="B781" s="107" t="s">
        <v>1439</v>
      </c>
      <c r="C781" s="45"/>
      <c r="D781" s="45"/>
      <c r="E781" s="45"/>
      <c r="F781" s="45" t="str">
        <f t="shared" si="24"/>
        <v/>
      </c>
      <c r="G781" s="45" t="str">
        <f t="shared" si="25"/>
        <v/>
      </c>
    </row>
    <row r="782" spans="1:7">
      <c r="A782" s="98" t="s">
        <v>1440</v>
      </c>
      <c r="B782" s="107" t="s">
        <v>1441</v>
      </c>
      <c r="C782" s="45"/>
      <c r="D782" s="45"/>
      <c r="E782" s="45"/>
      <c r="F782" s="45" t="str">
        <f t="shared" si="24"/>
        <v/>
      </c>
      <c r="G782" s="45" t="str">
        <f t="shared" si="25"/>
        <v/>
      </c>
    </row>
    <row r="783" spans="1:7">
      <c r="A783" s="98" t="s">
        <v>1442</v>
      </c>
      <c r="B783" s="107" t="s">
        <v>1443</v>
      </c>
      <c r="C783" s="45">
        <v>108</v>
      </c>
      <c r="D783" s="45">
        <v>30</v>
      </c>
      <c r="E783" s="45">
        <v>150</v>
      </c>
      <c r="F783" s="45">
        <f t="shared" si="24"/>
        <v>139</v>
      </c>
      <c r="G783" s="45">
        <f t="shared" si="25"/>
        <v>500</v>
      </c>
    </row>
    <row r="784" spans="1:7">
      <c r="A784" s="98" t="s">
        <v>1444</v>
      </c>
      <c r="B784" s="107" t="s">
        <v>1445</v>
      </c>
      <c r="C784" s="45">
        <v>13</v>
      </c>
      <c r="D784" s="45"/>
      <c r="E784" s="45">
        <v>12</v>
      </c>
      <c r="F784" s="45">
        <f t="shared" si="24"/>
        <v>92</v>
      </c>
      <c r="G784" s="45" t="str">
        <f t="shared" si="25"/>
        <v/>
      </c>
    </row>
    <row r="785" spans="1:7">
      <c r="A785" s="98" t="s">
        <v>1446</v>
      </c>
      <c r="B785" s="107" t="s">
        <v>1447</v>
      </c>
      <c r="C785" s="45">
        <f>SUM(C786:C787)</f>
        <v>0</v>
      </c>
      <c r="D785" s="45">
        <f>SUM(D786:D787)</f>
        <v>0</v>
      </c>
      <c r="E785" s="45">
        <f>SUM(E786:E787)</f>
        <v>0</v>
      </c>
      <c r="F785" s="45" t="str">
        <f t="shared" si="24"/>
        <v/>
      </c>
      <c r="G785" s="45" t="str">
        <f t="shared" si="25"/>
        <v/>
      </c>
    </row>
    <row r="786" spans="1:7">
      <c r="A786" s="98" t="s">
        <v>1448</v>
      </c>
      <c r="B786" s="107" t="s">
        <v>1449</v>
      </c>
      <c r="C786" s="45"/>
      <c r="D786" s="45"/>
      <c r="E786" s="45"/>
      <c r="F786" s="45" t="str">
        <f t="shared" si="24"/>
        <v/>
      </c>
      <c r="G786" s="45" t="str">
        <f t="shared" si="25"/>
        <v/>
      </c>
    </row>
    <row r="787" spans="1:7">
      <c r="A787" s="98" t="s">
        <v>1450</v>
      </c>
      <c r="B787" s="107" t="s">
        <v>1451</v>
      </c>
      <c r="C787" s="45"/>
      <c r="D787" s="45"/>
      <c r="E787" s="45"/>
      <c r="F787" s="45" t="str">
        <f t="shared" si="24"/>
        <v/>
      </c>
      <c r="G787" s="45" t="str">
        <f t="shared" si="25"/>
        <v/>
      </c>
    </row>
    <row r="788" spans="1:7">
      <c r="A788" s="98" t="s">
        <v>1452</v>
      </c>
      <c r="B788" s="107" t="s">
        <v>1453</v>
      </c>
      <c r="C788" s="45">
        <v>6637</v>
      </c>
      <c r="D788" s="45">
        <v>5020</v>
      </c>
      <c r="E788" s="45">
        <v>5514</v>
      </c>
      <c r="F788" s="45">
        <f t="shared" si="24"/>
        <v>83</v>
      </c>
      <c r="G788" s="45">
        <f t="shared" si="25"/>
        <v>110</v>
      </c>
    </row>
    <row r="789" spans="1:7">
      <c r="A789" s="98" t="s">
        <v>1454</v>
      </c>
      <c r="B789" s="107" t="s">
        <v>1455</v>
      </c>
      <c r="C789" s="45"/>
      <c r="D789" s="45"/>
      <c r="E789" s="45"/>
      <c r="F789" s="45" t="str">
        <f t="shared" si="24"/>
        <v/>
      </c>
      <c r="G789" s="45" t="str">
        <f t="shared" si="25"/>
        <v/>
      </c>
    </row>
    <row r="790" spans="1:7">
      <c r="A790" s="98" t="s">
        <v>1456</v>
      </c>
      <c r="B790" s="107" t="s">
        <v>1457</v>
      </c>
      <c r="C790" s="45"/>
      <c r="D790" s="45">
        <v>1024</v>
      </c>
      <c r="E790" s="45">
        <v>1976</v>
      </c>
      <c r="F790" s="45" t="str">
        <f t="shared" si="24"/>
        <v/>
      </c>
      <c r="G790" s="45">
        <f t="shared" si="25"/>
        <v>193</v>
      </c>
    </row>
    <row r="791" spans="1:7">
      <c r="A791" s="98" t="s">
        <v>1458</v>
      </c>
      <c r="B791" s="107" t="s">
        <v>63</v>
      </c>
      <c r="C791" s="45">
        <f>SUM(C792,C818,C840,C868,C879,C886,C892,C895)</f>
        <v>5509</v>
      </c>
      <c r="D791" s="45">
        <f>SUM(D792,D818,D840,D868,D879,D886,D892,D895)</f>
        <v>5840</v>
      </c>
      <c r="E791" s="45">
        <f>SUM(E792,E818,E840,E868,E879,E886,E892,E895)</f>
        <v>3745</v>
      </c>
      <c r="F791" s="45">
        <f t="shared" si="24"/>
        <v>68</v>
      </c>
      <c r="G791" s="45">
        <f t="shared" si="25"/>
        <v>64</v>
      </c>
    </row>
    <row r="792" spans="1:7">
      <c r="A792" s="98" t="s">
        <v>1459</v>
      </c>
      <c r="B792" s="107" t="s">
        <v>1460</v>
      </c>
      <c r="C792" s="45">
        <f>SUM(C793:C817)</f>
        <v>2577</v>
      </c>
      <c r="D792" s="45">
        <f>SUM(D793:D817)</f>
        <v>2210</v>
      </c>
      <c r="E792" s="45">
        <f>SUM(E793:E817)</f>
        <v>2174</v>
      </c>
      <c r="F792" s="45">
        <f t="shared" si="24"/>
        <v>84</v>
      </c>
      <c r="G792" s="45">
        <f t="shared" si="25"/>
        <v>98</v>
      </c>
    </row>
    <row r="793" spans="1:7">
      <c r="A793" s="98" t="s">
        <v>1461</v>
      </c>
      <c r="B793" s="107" t="s">
        <v>103</v>
      </c>
      <c r="C793" s="45">
        <v>1573</v>
      </c>
      <c r="D793" s="45">
        <v>1471</v>
      </c>
      <c r="E793" s="45">
        <v>1531</v>
      </c>
      <c r="F793" s="45">
        <f t="shared" si="24"/>
        <v>97</v>
      </c>
      <c r="G793" s="45">
        <f t="shared" si="25"/>
        <v>104</v>
      </c>
    </row>
    <row r="794" spans="1:7">
      <c r="A794" s="98" t="s">
        <v>1462</v>
      </c>
      <c r="B794" s="107" t="s">
        <v>105</v>
      </c>
      <c r="C794" s="45"/>
      <c r="D794" s="45"/>
      <c r="E794" s="45"/>
      <c r="F794" s="45" t="str">
        <f t="shared" si="24"/>
        <v/>
      </c>
      <c r="G794" s="45" t="str">
        <f t="shared" si="25"/>
        <v/>
      </c>
    </row>
    <row r="795" spans="1:7">
      <c r="A795" s="98" t="s">
        <v>1463</v>
      </c>
      <c r="B795" s="107" t="s">
        <v>107</v>
      </c>
      <c r="C795" s="45"/>
      <c r="D795" s="45"/>
      <c r="E795" s="45"/>
      <c r="F795" s="45" t="str">
        <f t="shared" si="24"/>
        <v/>
      </c>
      <c r="G795" s="45" t="str">
        <f t="shared" si="25"/>
        <v/>
      </c>
    </row>
    <row r="796" spans="1:7">
      <c r="A796" s="98" t="s">
        <v>1464</v>
      </c>
      <c r="B796" s="107" t="s">
        <v>121</v>
      </c>
      <c r="C796" s="45"/>
      <c r="D796" s="45"/>
      <c r="E796" s="45"/>
      <c r="F796" s="45" t="str">
        <f t="shared" si="24"/>
        <v/>
      </c>
      <c r="G796" s="45" t="str">
        <f t="shared" si="25"/>
        <v/>
      </c>
    </row>
    <row r="797" spans="1:7">
      <c r="A797" s="98" t="s">
        <v>1465</v>
      </c>
      <c r="B797" s="107" t="s">
        <v>1466</v>
      </c>
      <c r="C797" s="45"/>
      <c r="D797" s="45"/>
      <c r="E797" s="45"/>
      <c r="F797" s="45" t="str">
        <f t="shared" si="24"/>
        <v/>
      </c>
      <c r="G797" s="45" t="str">
        <f t="shared" si="25"/>
        <v/>
      </c>
    </row>
    <row r="798" spans="1:7">
      <c r="A798" s="98" t="s">
        <v>1467</v>
      </c>
      <c r="B798" s="107" t="s">
        <v>1468</v>
      </c>
      <c r="C798" s="45"/>
      <c r="D798" s="45"/>
      <c r="E798" s="45"/>
      <c r="F798" s="45" t="str">
        <f t="shared" si="24"/>
        <v/>
      </c>
      <c r="G798" s="45" t="str">
        <f t="shared" si="25"/>
        <v/>
      </c>
    </row>
    <row r="799" spans="1:7">
      <c r="A799" s="98" t="s">
        <v>1469</v>
      </c>
      <c r="B799" s="107" t="s">
        <v>1470</v>
      </c>
      <c r="C799" s="45">
        <v>28</v>
      </c>
      <c r="D799" s="45">
        <v>4</v>
      </c>
      <c r="E799" s="45">
        <v>28</v>
      </c>
      <c r="F799" s="45">
        <f t="shared" si="24"/>
        <v>100</v>
      </c>
      <c r="G799" s="45">
        <f t="shared" si="25"/>
        <v>700</v>
      </c>
    </row>
    <row r="800" spans="1:7">
      <c r="A800" s="98" t="s">
        <v>1471</v>
      </c>
      <c r="B800" s="107" t="s">
        <v>1472</v>
      </c>
      <c r="C800" s="45"/>
      <c r="D800" s="45"/>
      <c r="E800" s="45"/>
      <c r="F800" s="45" t="str">
        <f t="shared" si="24"/>
        <v/>
      </c>
      <c r="G800" s="45" t="str">
        <f t="shared" si="25"/>
        <v/>
      </c>
    </row>
    <row r="801" spans="1:7">
      <c r="A801" s="98" t="s">
        <v>1473</v>
      </c>
      <c r="B801" s="107" t="s">
        <v>1474</v>
      </c>
      <c r="C801" s="45"/>
      <c r="D801" s="45"/>
      <c r="E801" s="45"/>
      <c r="F801" s="45" t="str">
        <f t="shared" si="24"/>
        <v/>
      </c>
      <c r="G801" s="45" t="str">
        <f t="shared" si="25"/>
        <v/>
      </c>
    </row>
    <row r="802" spans="1:7">
      <c r="A802" s="98" t="s">
        <v>1475</v>
      </c>
      <c r="B802" s="107" t="s">
        <v>1476</v>
      </c>
      <c r="C802" s="45"/>
      <c r="D802" s="45"/>
      <c r="E802" s="45"/>
      <c r="F802" s="45" t="str">
        <f t="shared" si="24"/>
        <v/>
      </c>
      <c r="G802" s="45" t="str">
        <f t="shared" si="25"/>
        <v/>
      </c>
    </row>
    <row r="803" spans="1:7">
      <c r="A803" s="98" t="s">
        <v>1477</v>
      </c>
      <c r="B803" s="107" t="s">
        <v>1478</v>
      </c>
      <c r="C803" s="45">
        <v>42</v>
      </c>
      <c r="D803" s="45">
        <v>16</v>
      </c>
      <c r="E803" s="45">
        <v>26</v>
      </c>
      <c r="F803" s="45">
        <f t="shared" si="24"/>
        <v>62</v>
      </c>
      <c r="G803" s="45">
        <f t="shared" si="25"/>
        <v>163</v>
      </c>
    </row>
    <row r="804" spans="1:7">
      <c r="A804" s="98" t="s">
        <v>1479</v>
      </c>
      <c r="B804" s="107" t="s">
        <v>1480</v>
      </c>
      <c r="C804" s="45"/>
      <c r="D804" s="45"/>
      <c r="E804" s="45"/>
      <c r="F804" s="45" t="str">
        <f t="shared" si="24"/>
        <v/>
      </c>
      <c r="G804" s="45" t="str">
        <f t="shared" si="25"/>
        <v/>
      </c>
    </row>
    <row r="805" spans="1:7">
      <c r="A805" s="98" t="s">
        <v>1481</v>
      </c>
      <c r="B805" s="107" t="s">
        <v>1482</v>
      </c>
      <c r="C805" s="45">
        <v>10</v>
      </c>
      <c r="D805" s="45">
        <v>23</v>
      </c>
      <c r="E805" s="45"/>
      <c r="F805" s="45">
        <f t="shared" si="24"/>
        <v>0</v>
      </c>
      <c r="G805" s="45">
        <f t="shared" si="25"/>
        <v>0</v>
      </c>
    </row>
    <row r="806" spans="1:7">
      <c r="A806" s="98" t="s">
        <v>1483</v>
      </c>
      <c r="B806" s="107" t="s">
        <v>1484</v>
      </c>
      <c r="C806" s="45"/>
      <c r="D806" s="45"/>
      <c r="E806" s="45"/>
      <c r="F806" s="45" t="str">
        <f t="shared" si="24"/>
        <v/>
      </c>
      <c r="G806" s="45" t="str">
        <f t="shared" si="25"/>
        <v/>
      </c>
    </row>
    <row r="807" spans="1:7">
      <c r="A807" s="98" t="s">
        <v>1485</v>
      </c>
      <c r="B807" s="107" t="s">
        <v>1486</v>
      </c>
      <c r="C807" s="45">
        <v>40</v>
      </c>
      <c r="D807" s="45">
        <v>29</v>
      </c>
      <c r="E807" s="45"/>
      <c r="F807" s="45">
        <f t="shared" si="24"/>
        <v>0</v>
      </c>
      <c r="G807" s="45">
        <f t="shared" si="25"/>
        <v>0</v>
      </c>
    </row>
    <row r="808" spans="1:7">
      <c r="A808" s="98" t="s">
        <v>1487</v>
      </c>
      <c r="B808" s="107" t="s">
        <v>1488</v>
      </c>
      <c r="C808" s="45">
        <v>467</v>
      </c>
      <c r="D808" s="45">
        <v>607</v>
      </c>
      <c r="E808" s="45">
        <v>589</v>
      </c>
      <c r="F808" s="45">
        <f t="shared" si="24"/>
        <v>126</v>
      </c>
      <c r="G808" s="45">
        <f t="shared" si="25"/>
        <v>97</v>
      </c>
    </row>
    <row r="809" spans="1:7">
      <c r="A809" s="98" t="s">
        <v>1489</v>
      </c>
      <c r="B809" s="107" t="s">
        <v>1490</v>
      </c>
      <c r="C809" s="45"/>
      <c r="D809" s="45"/>
      <c r="E809" s="45"/>
      <c r="F809" s="45" t="str">
        <f t="shared" si="24"/>
        <v/>
      </c>
      <c r="G809" s="45" t="str">
        <f t="shared" si="25"/>
        <v/>
      </c>
    </row>
    <row r="810" spans="1:7">
      <c r="A810" s="98" t="s">
        <v>1491</v>
      </c>
      <c r="B810" s="107" t="s">
        <v>1492</v>
      </c>
      <c r="C810" s="45"/>
      <c r="D810" s="45"/>
      <c r="E810" s="45"/>
      <c r="F810" s="45" t="str">
        <f t="shared" si="24"/>
        <v/>
      </c>
      <c r="G810" s="45" t="str">
        <f t="shared" si="25"/>
        <v/>
      </c>
    </row>
    <row r="811" spans="1:7">
      <c r="A811" s="98" t="s">
        <v>1493</v>
      </c>
      <c r="B811" s="107" t="s">
        <v>1494</v>
      </c>
      <c r="C811" s="45"/>
      <c r="D811" s="45"/>
      <c r="E811" s="45"/>
      <c r="F811" s="45" t="str">
        <f t="shared" si="24"/>
        <v/>
      </c>
      <c r="G811" s="45" t="str">
        <f t="shared" si="25"/>
        <v/>
      </c>
    </row>
    <row r="812" spans="1:7">
      <c r="A812" s="98" t="s">
        <v>1495</v>
      </c>
      <c r="B812" s="107" t="s">
        <v>1496</v>
      </c>
      <c r="C812" s="45"/>
      <c r="D812" s="45"/>
      <c r="E812" s="45"/>
      <c r="F812" s="45" t="str">
        <f t="shared" si="24"/>
        <v/>
      </c>
      <c r="G812" s="45" t="str">
        <f t="shared" si="25"/>
        <v/>
      </c>
    </row>
    <row r="813" spans="1:7">
      <c r="A813" s="98" t="s">
        <v>1497</v>
      </c>
      <c r="B813" s="107" t="s">
        <v>1498</v>
      </c>
      <c r="C813" s="45"/>
      <c r="D813" s="45"/>
      <c r="E813" s="45"/>
      <c r="F813" s="45" t="str">
        <f t="shared" si="24"/>
        <v/>
      </c>
      <c r="G813" s="45" t="str">
        <f t="shared" si="25"/>
        <v/>
      </c>
    </row>
    <row r="814" spans="1:7">
      <c r="A814" s="98" t="s">
        <v>1499</v>
      </c>
      <c r="B814" s="107" t="s">
        <v>1500</v>
      </c>
      <c r="C814" s="45"/>
      <c r="D814" s="45"/>
      <c r="E814" s="45"/>
      <c r="F814" s="45" t="str">
        <f t="shared" si="24"/>
        <v/>
      </c>
      <c r="G814" s="45" t="str">
        <f t="shared" si="25"/>
        <v/>
      </c>
    </row>
    <row r="815" spans="1:7">
      <c r="A815" s="98" t="s">
        <v>1501</v>
      </c>
      <c r="B815" s="107" t="s">
        <v>1502</v>
      </c>
      <c r="C815" s="45"/>
      <c r="D815" s="45"/>
      <c r="E815" s="45"/>
      <c r="F815" s="45" t="str">
        <f t="shared" si="24"/>
        <v/>
      </c>
      <c r="G815" s="45" t="str">
        <f t="shared" si="25"/>
        <v/>
      </c>
    </row>
    <row r="816" spans="1:7">
      <c r="A816" s="98" t="s">
        <v>1503</v>
      </c>
      <c r="B816" s="107" t="s">
        <v>1504</v>
      </c>
      <c r="C816" s="45">
        <v>417</v>
      </c>
      <c r="D816" s="45"/>
      <c r="E816" s="45"/>
      <c r="F816" s="45">
        <f t="shared" si="24"/>
        <v>0</v>
      </c>
      <c r="G816" s="45" t="str">
        <f t="shared" si="25"/>
        <v/>
      </c>
    </row>
    <row r="817" spans="1:7">
      <c r="A817" s="98" t="s">
        <v>1505</v>
      </c>
      <c r="B817" s="107" t="s">
        <v>1506</v>
      </c>
      <c r="C817" s="45"/>
      <c r="D817" s="45">
        <v>60</v>
      </c>
      <c r="E817" s="45"/>
      <c r="F817" s="45" t="str">
        <f t="shared" si="24"/>
        <v/>
      </c>
      <c r="G817" s="45">
        <f t="shared" si="25"/>
        <v>0</v>
      </c>
    </row>
    <row r="818" spans="1:7">
      <c r="A818" s="98" t="s">
        <v>1507</v>
      </c>
      <c r="B818" s="107" t="s">
        <v>1508</v>
      </c>
      <c r="C818" s="45">
        <f>SUM(C819:C839)</f>
        <v>308</v>
      </c>
      <c r="D818" s="45">
        <f>SUM(D819:D839)</f>
        <v>279</v>
      </c>
      <c r="E818" s="45">
        <f>SUM(E819:E839)</f>
        <v>297</v>
      </c>
      <c r="F818" s="45">
        <f t="shared" si="24"/>
        <v>96</v>
      </c>
      <c r="G818" s="45">
        <f t="shared" si="25"/>
        <v>107</v>
      </c>
    </row>
    <row r="819" spans="1:7">
      <c r="A819" s="98" t="s">
        <v>1509</v>
      </c>
      <c r="B819" s="107" t="s">
        <v>103</v>
      </c>
      <c r="C819" s="45"/>
      <c r="D819" s="45"/>
      <c r="E819" s="45"/>
      <c r="F819" s="45" t="str">
        <f t="shared" si="24"/>
        <v/>
      </c>
      <c r="G819" s="45" t="str">
        <f t="shared" si="25"/>
        <v/>
      </c>
    </row>
    <row r="820" spans="1:7">
      <c r="A820" s="98" t="s">
        <v>1510</v>
      </c>
      <c r="B820" s="107" t="s">
        <v>105</v>
      </c>
      <c r="C820" s="45"/>
      <c r="D820" s="45"/>
      <c r="E820" s="45"/>
      <c r="F820" s="45" t="str">
        <f t="shared" si="24"/>
        <v/>
      </c>
      <c r="G820" s="45" t="str">
        <f t="shared" si="25"/>
        <v/>
      </c>
    </row>
    <row r="821" spans="1:7">
      <c r="A821" s="98" t="s">
        <v>1511</v>
      </c>
      <c r="B821" s="107" t="s">
        <v>107</v>
      </c>
      <c r="C821" s="45"/>
      <c r="D821" s="45"/>
      <c r="E821" s="45"/>
      <c r="F821" s="45" t="str">
        <f t="shared" si="24"/>
        <v/>
      </c>
      <c r="G821" s="45" t="str">
        <f t="shared" si="25"/>
        <v/>
      </c>
    </row>
    <row r="822" spans="1:7">
      <c r="A822" s="98" t="s">
        <v>1512</v>
      </c>
      <c r="B822" s="107" t="s">
        <v>1513</v>
      </c>
      <c r="C822" s="45"/>
      <c r="D822" s="45"/>
      <c r="E822" s="45"/>
      <c r="F822" s="45" t="str">
        <f t="shared" si="24"/>
        <v/>
      </c>
      <c r="G822" s="45" t="str">
        <f t="shared" si="25"/>
        <v/>
      </c>
    </row>
    <row r="823" spans="1:7">
      <c r="A823" s="98" t="s">
        <v>1514</v>
      </c>
      <c r="B823" s="107" t="s">
        <v>1515</v>
      </c>
      <c r="C823" s="45">
        <v>295</v>
      </c>
      <c r="D823" s="45">
        <v>279</v>
      </c>
      <c r="E823" s="45">
        <v>292</v>
      </c>
      <c r="F823" s="45">
        <f t="shared" si="24"/>
        <v>99</v>
      </c>
      <c r="G823" s="45">
        <f t="shared" si="25"/>
        <v>105</v>
      </c>
    </row>
    <row r="824" spans="1:7">
      <c r="A824" s="98" t="s">
        <v>1516</v>
      </c>
      <c r="B824" s="107" t="s">
        <v>1517</v>
      </c>
      <c r="C824" s="45"/>
      <c r="D824" s="45"/>
      <c r="E824" s="45"/>
      <c r="F824" s="45" t="str">
        <f t="shared" si="24"/>
        <v/>
      </c>
      <c r="G824" s="45" t="str">
        <f t="shared" si="25"/>
        <v/>
      </c>
    </row>
    <row r="825" spans="1:7">
      <c r="A825" s="98" t="s">
        <v>1518</v>
      </c>
      <c r="B825" s="107" t="s">
        <v>1519</v>
      </c>
      <c r="C825" s="45"/>
      <c r="D825" s="45"/>
      <c r="E825" s="45"/>
      <c r="F825" s="45" t="str">
        <f t="shared" si="24"/>
        <v/>
      </c>
      <c r="G825" s="45" t="str">
        <f t="shared" si="25"/>
        <v/>
      </c>
    </row>
    <row r="826" spans="1:7">
      <c r="A826" s="98" t="s">
        <v>1520</v>
      </c>
      <c r="B826" s="107" t="s">
        <v>1521</v>
      </c>
      <c r="C826" s="45">
        <v>2</v>
      </c>
      <c r="D826" s="45"/>
      <c r="E826" s="45">
        <v>1</v>
      </c>
      <c r="F826" s="45">
        <f t="shared" si="24"/>
        <v>50</v>
      </c>
      <c r="G826" s="45" t="str">
        <f t="shared" si="25"/>
        <v/>
      </c>
    </row>
    <row r="827" spans="1:7">
      <c r="A827" s="98" t="s">
        <v>1522</v>
      </c>
      <c r="B827" s="107" t="s">
        <v>1523</v>
      </c>
      <c r="C827" s="45"/>
      <c r="D827" s="45"/>
      <c r="E827" s="45"/>
      <c r="F827" s="45" t="str">
        <f t="shared" si="24"/>
        <v/>
      </c>
      <c r="G827" s="45" t="str">
        <f t="shared" si="25"/>
        <v/>
      </c>
    </row>
    <row r="828" spans="1:7">
      <c r="A828" s="98" t="s">
        <v>1524</v>
      </c>
      <c r="B828" s="107" t="s">
        <v>1525</v>
      </c>
      <c r="C828" s="45"/>
      <c r="D828" s="45"/>
      <c r="E828" s="45"/>
      <c r="F828" s="45" t="str">
        <f t="shared" si="24"/>
        <v/>
      </c>
      <c r="G828" s="45" t="str">
        <f t="shared" si="25"/>
        <v/>
      </c>
    </row>
    <row r="829" spans="1:7">
      <c r="A829" s="98" t="s">
        <v>1526</v>
      </c>
      <c r="B829" s="107" t="s">
        <v>1527</v>
      </c>
      <c r="C829" s="45"/>
      <c r="D829" s="45"/>
      <c r="E829" s="45"/>
      <c r="F829" s="45" t="str">
        <f t="shared" si="24"/>
        <v/>
      </c>
      <c r="G829" s="45" t="str">
        <f t="shared" si="25"/>
        <v/>
      </c>
    </row>
    <row r="830" spans="1:7">
      <c r="A830" s="98" t="s">
        <v>1528</v>
      </c>
      <c r="B830" s="107" t="s">
        <v>1529</v>
      </c>
      <c r="C830" s="45"/>
      <c r="D830" s="45"/>
      <c r="E830" s="45"/>
      <c r="F830" s="45" t="str">
        <f t="shared" si="24"/>
        <v/>
      </c>
      <c r="G830" s="45" t="str">
        <f t="shared" si="25"/>
        <v/>
      </c>
    </row>
    <row r="831" spans="1:7">
      <c r="A831" s="98" t="s">
        <v>1530</v>
      </c>
      <c r="B831" s="107" t="s">
        <v>1531</v>
      </c>
      <c r="C831" s="45"/>
      <c r="D831" s="45"/>
      <c r="E831" s="45"/>
      <c r="F831" s="45" t="str">
        <f t="shared" si="24"/>
        <v/>
      </c>
      <c r="G831" s="45" t="str">
        <f t="shared" si="25"/>
        <v/>
      </c>
    </row>
    <row r="832" spans="1:7">
      <c r="A832" s="98" t="s">
        <v>1532</v>
      </c>
      <c r="B832" s="107" t="s">
        <v>1533</v>
      </c>
      <c r="C832" s="45"/>
      <c r="D832" s="45"/>
      <c r="E832" s="45"/>
      <c r="F832" s="45" t="str">
        <f t="shared" si="24"/>
        <v/>
      </c>
      <c r="G832" s="45" t="str">
        <f t="shared" si="25"/>
        <v/>
      </c>
    </row>
    <row r="833" spans="1:7">
      <c r="A833" s="98" t="s">
        <v>1534</v>
      </c>
      <c r="B833" s="107" t="s">
        <v>1535</v>
      </c>
      <c r="C833" s="45"/>
      <c r="D833" s="45"/>
      <c r="E833" s="45"/>
      <c r="F833" s="45" t="str">
        <f t="shared" si="24"/>
        <v/>
      </c>
      <c r="G833" s="45" t="str">
        <f t="shared" si="25"/>
        <v/>
      </c>
    </row>
    <row r="834" spans="1:7">
      <c r="A834" s="98" t="s">
        <v>1536</v>
      </c>
      <c r="B834" s="107" t="s">
        <v>1537</v>
      </c>
      <c r="C834" s="45"/>
      <c r="D834" s="45"/>
      <c r="E834" s="45"/>
      <c r="F834" s="45" t="str">
        <f t="shared" si="24"/>
        <v/>
      </c>
      <c r="G834" s="45" t="str">
        <f t="shared" si="25"/>
        <v/>
      </c>
    </row>
    <row r="835" spans="1:7">
      <c r="A835" s="98" t="s">
        <v>1538</v>
      </c>
      <c r="B835" s="107" t="s">
        <v>1539</v>
      </c>
      <c r="C835" s="45"/>
      <c r="D835" s="45"/>
      <c r="E835" s="45"/>
      <c r="F835" s="45" t="str">
        <f t="shared" si="24"/>
        <v/>
      </c>
      <c r="G835" s="45" t="str">
        <f t="shared" si="25"/>
        <v/>
      </c>
    </row>
    <row r="836" spans="1:7">
      <c r="A836" s="98" t="s">
        <v>1540</v>
      </c>
      <c r="B836" s="107" t="s">
        <v>1541</v>
      </c>
      <c r="C836" s="45">
        <v>11</v>
      </c>
      <c r="D836" s="45"/>
      <c r="E836" s="45">
        <v>4</v>
      </c>
      <c r="F836" s="45">
        <f t="shared" si="24"/>
        <v>36</v>
      </c>
      <c r="G836" s="45" t="str">
        <f t="shared" si="25"/>
        <v/>
      </c>
    </row>
    <row r="837" spans="1:7">
      <c r="A837" s="98" t="s">
        <v>1542</v>
      </c>
      <c r="B837" s="107" t="s">
        <v>1543</v>
      </c>
      <c r="C837" s="45"/>
      <c r="D837" s="45"/>
      <c r="E837" s="45"/>
      <c r="F837" s="45" t="str">
        <f t="shared" si="24"/>
        <v/>
      </c>
      <c r="G837" s="45" t="str">
        <f t="shared" si="25"/>
        <v/>
      </c>
    </row>
    <row r="838" spans="1:7">
      <c r="A838" s="98" t="s">
        <v>1544</v>
      </c>
      <c r="B838" s="107" t="s">
        <v>1478</v>
      </c>
      <c r="C838" s="45"/>
      <c r="D838" s="45"/>
      <c r="E838" s="45"/>
      <c r="F838" s="45" t="str">
        <f t="shared" ref="F838:F901" si="26">IF(C838=0,"",ROUND(E838/C838*100,1))</f>
        <v/>
      </c>
      <c r="G838" s="45" t="str">
        <f t="shared" ref="G838:G901" si="27">IF(D838=0,"",ROUND(E838/D838*100,1))</f>
        <v/>
      </c>
    </row>
    <row r="839" spans="1:7">
      <c r="A839" s="98" t="s">
        <v>1545</v>
      </c>
      <c r="B839" s="107" t="s">
        <v>1546</v>
      </c>
      <c r="C839" s="45"/>
      <c r="D839" s="45"/>
      <c r="E839" s="45"/>
      <c r="F839" s="45" t="str">
        <f t="shared" si="26"/>
        <v/>
      </c>
      <c r="G839" s="45" t="str">
        <f t="shared" si="27"/>
        <v/>
      </c>
    </row>
    <row r="840" spans="1:7">
      <c r="A840" s="98" t="s">
        <v>1547</v>
      </c>
      <c r="B840" s="107" t="s">
        <v>1548</v>
      </c>
      <c r="C840" s="45">
        <f>SUM(C841:C867)</f>
        <v>273</v>
      </c>
      <c r="D840" s="45">
        <f>SUM(D841:D867)</f>
        <v>1210</v>
      </c>
      <c r="E840" s="45">
        <f>SUM(E841:E867)</f>
        <v>233</v>
      </c>
      <c r="F840" s="45">
        <f t="shared" si="26"/>
        <v>85</v>
      </c>
      <c r="G840" s="45">
        <f t="shared" si="27"/>
        <v>19</v>
      </c>
    </row>
    <row r="841" spans="1:7">
      <c r="A841" s="98" t="s">
        <v>1549</v>
      </c>
      <c r="B841" s="107" t="s">
        <v>103</v>
      </c>
      <c r="C841" s="45">
        <v>190</v>
      </c>
      <c r="D841" s="45">
        <v>187</v>
      </c>
      <c r="E841" s="45">
        <v>176</v>
      </c>
      <c r="F841" s="45">
        <f t="shared" si="26"/>
        <v>93</v>
      </c>
      <c r="G841" s="45">
        <f t="shared" si="27"/>
        <v>94</v>
      </c>
    </row>
    <row r="842" spans="1:7">
      <c r="A842" s="98" t="s">
        <v>1550</v>
      </c>
      <c r="B842" s="107" t="s">
        <v>105</v>
      </c>
      <c r="C842" s="45"/>
      <c r="D842" s="45"/>
      <c r="E842" s="45"/>
      <c r="F842" s="45" t="str">
        <f t="shared" si="26"/>
        <v/>
      </c>
      <c r="G842" s="45" t="str">
        <f t="shared" si="27"/>
        <v/>
      </c>
    </row>
    <row r="843" spans="1:7">
      <c r="A843" s="98" t="s">
        <v>1551</v>
      </c>
      <c r="B843" s="107" t="s">
        <v>107</v>
      </c>
      <c r="C843" s="45"/>
      <c r="D843" s="45"/>
      <c r="E843" s="45"/>
      <c r="F843" s="45" t="str">
        <f t="shared" si="26"/>
        <v/>
      </c>
      <c r="G843" s="45" t="str">
        <f t="shared" si="27"/>
        <v/>
      </c>
    </row>
    <row r="844" spans="1:7">
      <c r="A844" s="98" t="s">
        <v>1552</v>
      </c>
      <c r="B844" s="107" t="s">
        <v>1553</v>
      </c>
      <c r="C844" s="45"/>
      <c r="D844" s="45"/>
      <c r="E844" s="45"/>
      <c r="F844" s="45" t="str">
        <f t="shared" si="26"/>
        <v/>
      </c>
      <c r="G844" s="45" t="str">
        <f t="shared" si="27"/>
        <v/>
      </c>
    </row>
    <row r="845" spans="1:7">
      <c r="A845" s="98" t="s">
        <v>1554</v>
      </c>
      <c r="B845" s="107" t="s">
        <v>1555</v>
      </c>
      <c r="C845" s="45"/>
      <c r="D845" s="45"/>
      <c r="E845" s="45"/>
      <c r="F845" s="45" t="str">
        <f t="shared" si="26"/>
        <v/>
      </c>
      <c r="G845" s="45" t="str">
        <f t="shared" si="27"/>
        <v/>
      </c>
    </row>
    <row r="846" spans="1:7">
      <c r="A846" s="98" t="s">
        <v>1556</v>
      </c>
      <c r="B846" s="107" t="s">
        <v>1557</v>
      </c>
      <c r="C846" s="45">
        <v>28</v>
      </c>
      <c r="D846" s="45"/>
      <c r="E846" s="45">
        <v>30</v>
      </c>
      <c r="F846" s="45">
        <f t="shared" si="26"/>
        <v>107</v>
      </c>
      <c r="G846" s="45" t="str">
        <f t="shared" si="27"/>
        <v/>
      </c>
    </row>
    <row r="847" spans="1:7">
      <c r="A847" s="98" t="s">
        <v>1558</v>
      </c>
      <c r="B847" s="107" t="s">
        <v>1559</v>
      </c>
      <c r="C847" s="45"/>
      <c r="D847" s="45"/>
      <c r="E847" s="45"/>
      <c r="F847" s="45" t="str">
        <f t="shared" si="26"/>
        <v/>
      </c>
      <c r="G847" s="45" t="str">
        <f t="shared" si="27"/>
        <v/>
      </c>
    </row>
    <row r="848" spans="1:7">
      <c r="A848" s="98" t="s">
        <v>1560</v>
      </c>
      <c r="B848" s="107" t="s">
        <v>1561</v>
      </c>
      <c r="C848" s="45"/>
      <c r="D848" s="45"/>
      <c r="E848" s="45"/>
      <c r="F848" s="45" t="str">
        <f t="shared" si="26"/>
        <v/>
      </c>
      <c r="G848" s="45" t="str">
        <f t="shared" si="27"/>
        <v/>
      </c>
    </row>
    <row r="849" spans="1:7">
      <c r="A849" s="98" t="s">
        <v>1562</v>
      </c>
      <c r="B849" s="107" t="s">
        <v>1563</v>
      </c>
      <c r="C849" s="45"/>
      <c r="D849" s="45"/>
      <c r="E849" s="45"/>
      <c r="F849" s="45" t="str">
        <f t="shared" si="26"/>
        <v/>
      </c>
      <c r="G849" s="45" t="str">
        <f t="shared" si="27"/>
        <v/>
      </c>
    </row>
    <row r="850" spans="1:7">
      <c r="A850" s="98" t="s">
        <v>1564</v>
      </c>
      <c r="B850" s="107" t="s">
        <v>1565</v>
      </c>
      <c r="C850" s="45"/>
      <c r="D850" s="45"/>
      <c r="E850" s="45"/>
      <c r="F850" s="45" t="str">
        <f t="shared" si="26"/>
        <v/>
      </c>
      <c r="G850" s="45" t="str">
        <f t="shared" si="27"/>
        <v/>
      </c>
    </row>
    <row r="851" spans="1:7">
      <c r="A851" s="98" t="s">
        <v>1566</v>
      </c>
      <c r="B851" s="107" t="s">
        <v>1567</v>
      </c>
      <c r="C851" s="45"/>
      <c r="D851" s="45"/>
      <c r="E851" s="45"/>
      <c r="F851" s="45" t="str">
        <f t="shared" si="26"/>
        <v/>
      </c>
      <c r="G851" s="45" t="str">
        <f t="shared" si="27"/>
        <v/>
      </c>
    </row>
    <row r="852" spans="1:7">
      <c r="A852" s="98" t="s">
        <v>1568</v>
      </c>
      <c r="B852" s="107" t="s">
        <v>1569</v>
      </c>
      <c r="C852" s="45"/>
      <c r="D852" s="45"/>
      <c r="E852" s="45"/>
      <c r="F852" s="45" t="str">
        <f t="shared" si="26"/>
        <v/>
      </c>
      <c r="G852" s="45" t="str">
        <f t="shared" si="27"/>
        <v/>
      </c>
    </row>
    <row r="853" spans="1:7">
      <c r="A853" s="98" t="s">
        <v>1570</v>
      </c>
      <c r="B853" s="107" t="s">
        <v>1571</v>
      </c>
      <c r="C853" s="45"/>
      <c r="D853" s="45"/>
      <c r="E853" s="45"/>
      <c r="F853" s="45" t="str">
        <f t="shared" si="26"/>
        <v/>
      </c>
      <c r="G853" s="45" t="str">
        <f t="shared" si="27"/>
        <v/>
      </c>
    </row>
    <row r="854" spans="1:7">
      <c r="A854" s="98" t="s">
        <v>1572</v>
      </c>
      <c r="B854" s="107" t="s">
        <v>1573</v>
      </c>
      <c r="C854" s="45"/>
      <c r="D854" s="45">
        <v>18</v>
      </c>
      <c r="E854" s="45"/>
      <c r="F854" s="45" t="str">
        <f t="shared" si="26"/>
        <v/>
      </c>
      <c r="G854" s="45">
        <f t="shared" si="27"/>
        <v>0</v>
      </c>
    </row>
    <row r="855" spans="1:7">
      <c r="A855" s="98" t="s">
        <v>1574</v>
      </c>
      <c r="B855" s="107" t="s">
        <v>1575</v>
      </c>
      <c r="C855" s="45"/>
      <c r="D855" s="45"/>
      <c r="E855" s="45"/>
      <c r="F855" s="45" t="str">
        <f t="shared" si="26"/>
        <v/>
      </c>
      <c r="G855" s="45" t="str">
        <f t="shared" si="27"/>
        <v/>
      </c>
    </row>
    <row r="856" spans="1:7">
      <c r="A856" s="98" t="s">
        <v>1576</v>
      </c>
      <c r="B856" s="107" t="s">
        <v>1577</v>
      </c>
      <c r="C856" s="45">
        <v>17</v>
      </c>
      <c r="D856" s="45"/>
      <c r="E856" s="45"/>
      <c r="F856" s="45">
        <f t="shared" si="26"/>
        <v>0</v>
      </c>
      <c r="G856" s="45" t="str">
        <f t="shared" si="27"/>
        <v/>
      </c>
    </row>
    <row r="857" spans="1:7">
      <c r="A857" s="98" t="s">
        <v>1578</v>
      </c>
      <c r="B857" s="107" t="s">
        <v>1579</v>
      </c>
      <c r="C857" s="45"/>
      <c r="D857" s="45"/>
      <c r="E857" s="45"/>
      <c r="F857" s="45" t="str">
        <f t="shared" si="26"/>
        <v/>
      </c>
      <c r="G857" s="45" t="str">
        <f t="shared" si="27"/>
        <v/>
      </c>
    </row>
    <row r="858" spans="1:7">
      <c r="A858" s="98" t="s">
        <v>1580</v>
      </c>
      <c r="B858" s="107" t="s">
        <v>1581</v>
      </c>
      <c r="C858" s="45"/>
      <c r="D858" s="45"/>
      <c r="E858" s="45"/>
      <c r="F858" s="45" t="str">
        <f t="shared" si="26"/>
        <v/>
      </c>
      <c r="G858" s="45" t="str">
        <f t="shared" si="27"/>
        <v/>
      </c>
    </row>
    <row r="859" spans="1:7">
      <c r="A859" s="98" t="s">
        <v>1582</v>
      </c>
      <c r="B859" s="107" t="s">
        <v>1583</v>
      </c>
      <c r="C859" s="45"/>
      <c r="D859" s="45"/>
      <c r="E859" s="45"/>
      <c r="F859" s="45" t="str">
        <f t="shared" si="26"/>
        <v/>
      </c>
      <c r="G859" s="45" t="str">
        <f t="shared" si="27"/>
        <v/>
      </c>
    </row>
    <row r="860" spans="1:7">
      <c r="A860" s="98" t="s">
        <v>1584</v>
      </c>
      <c r="B860" s="107" t="s">
        <v>1585</v>
      </c>
      <c r="C860" s="45"/>
      <c r="D860" s="45"/>
      <c r="E860" s="45"/>
      <c r="F860" s="45" t="str">
        <f t="shared" si="26"/>
        <v/>
      </c>
      <c r="G860" s="45" t="str">
        <f t="shared" si="27"/>
        <v/>
      </c>
    </row>
    <row r="861" spans="1:7">
      <c r="A861" s="98" t="s">
        <v>1586</v>
      </c>
      <c r="B861" s="107" t="s">
        <v>1587</v>
      </c>
      <c r="C861" s="45"/>
      <c r="D861" s="45"/>
      <c r="E861" s="45"/>
      <c r="F861" s="45" t="str">
        <f t="shared" si="26"/>
        <v/>
      </c>
      <c r="G861" s="45" t="str">
        <f t="shared" si="27"/>
        <v/>
      </c>
    </row>
    <row r="862" spans="1:7">
      <c r="A862" s="98" t="s">
        <v>1588</v>
      </c>
      <c r="B862" s="107" t="s">
        <v>1535</v>
      </c>
      <c r="C862" s="45"/>
      <c r="D862" s="45"/>
      <c r="E862" s="45"/>
      <c r="F862" s="45" t="str">
        <f t="shared" si="26"/>
        <v/>
      </c>
      <c r="G862" s="45" t="str">
        <f t="shared" si="27"/>
        <v/>
      </c>
    </row>
    <row r="863" spans="1:7">
      <c r="A863" s="98" t="s">
        <v>1589</v>
      </c>
      <c r="B863" s="107" t="s">
        <v>1590</v>
      </c>
      <c r="C863" s="45"/>
      <c r="D863" s="45"/>
      <c r="E863" s="45"/>
      <c r="F863" s="45" t="str">
        <f t="shared" si="26"/>
        <v/>
      </c>
      <c r="G863" s="45" t="str">
        <f t="shared" si="27"/>
        <v/>
      </c>
    </row>
    <row r="864" spans="1:7">
      <c r="A864" s="98" t="s">
        <v>1591</v>
      </c>
      <c r="B864" s="107" t="s">
        <v>1592</v>
      </c>
      <c r="C864" s="45">
        <v>10</v>
      </c>
      <c r="D864" s="45"/>
      <c r="E864" s="45"/>
      <c r="F864" s="45">
        <f t="shared" si="26"/>
        <v>0</v>
      </c>
      <c r="G864" s="45" t="str">
        <f t="shared" si="27"/>
        <v/>
      </c>
    </row>
    <row r="865" spans="1:7">
      <c r="A865" s="98" t="s">
        <v>1593</v>
      </c>
      <c r="B865" s="107" t="s">
        <v>1594</v>
      </c>
      <c r="C865" s="45"/>
      <c r="D865" s="45"/>
      <c r="E865" s="45"/>
      <c r="F865" s="45" t="str">
        <f t="shared" si="26"/>
        <v/>
      </c>
      <c r="G865" s="45" t="str">
        <f t="shared" si="27"/>
        <v/>
      </c>
    </row>
    <row r="866" spans="1:7">
      <c r="A866" s="98" t="s">
        <v>1595</v>
      </c>
      <c r="B866" s="107" t="s">
        <v>1596</v>
      </c>
      <c r="C866" s="45"/>
      <c r="D866" s="45"/>
      <c r="E866" s="45"/>
      <c r="F866" s="45" t="str">
        <f t="shared" si="26"/>
        <v/>
      </c>
      <c r="G866" s="45" t="str">
        <f t="shared" si="27"/>
        <v/>
      </c>
    </row>
    <row r="867" spans="1:7">
      <c r="A867" s="98" t="s">
        <v>1597</v>
      </c>
      <c r="B867" s="107" t="s">
        <v>1598</v>
      </c>
      <c r="C867" s="45">
        <v>28</v>
      </c>
      <c r="D867" s="45">
        <v>1005</v>
      </c>
      <c r="E867" s="45">
        <v>27</v>
      </c>
      <c r="F867" s="45">
        <f t="shared" si="26"/>
        <v>96</v>
      </c>
      <c r="G867" s="45">
        <f t="shared" si="27"/>
        <v>3</v>
      </c>
    </row>
    <row r="868" spans="1:7">
      <c r="A868" s="98" t="s">
        <v>1599</v>
      </c>
      <c r="B868" s="107" t="s">
        <v>1600</v>
      </c>
      <c r="C868" s="45">
        <f>SUM(C869:C878)</f>
        <v>0</v>
      </c>
      <c r="D868" s="45">
        <f>SUM(D869:D878)</f>
        <v>40</v>
      </c>
      <c r="E868" s="45">
        <f>SUM(E869:E878)</f>
        <v>0</v>
      </c>
      <c r="F868" s="45" t="str">
        <f t="shared" si="26"/>
        <v/>
      </c>
      <c r="G868" s="45">
        <f t="shared" si="27"/>
        <v>0</v>
      </c>
    </row>
    <row r="869" spans="1:7">
      <c r="A869" s="98" t="s">
        <v>1601</v>
      </c>
      <c r="B869" s="107" t="s">
        <v>103</v>
      </c>
      <c r="C869" s="45"/>
      <c r="D869" s="45"/>
      <c r="E869" s="45"/>
      <c r="F869" s="45" t="str">
        <f t="shared" si="26"/>
        <v/>
      </c>
      <c r="G869" s="45" t="str">
        <f t="shared" si="27"/>
        <v/>
      </c>
    </row>
    <row r="870" spans="1:7">
      <c r="A870" s="98" t="s">
        <v>1602</v>
      </c>
      <c r="B870" s="107" t="s">
        <v>105</v>
      </c>
      <c r="C870" s="45"/>
      <c r="D870" s="45"/>
      <c r="E870" s="45"/>
      <c r="F870" s="45" t="str">
        <f t="shared" si="26"/>
        <v/>
      </c>
      <c r="G870" s="45" t="str">
        <f t="shared" si="27"/>
        <v/>
      </c>
    </row>
    <row r="871" spans="1:7">
      <c r="A871" s="98" t="s">
        <v>1603</v>
      </c>
      <c r="B871" s="107" t="s">
        <v>107</v>
      </c>
      <c r="C871" s="45"/>
      <c r="D871" s="45"/>
      <c r="E871" s="45"/>
      <c r="F871" s="45" t="str">
        <f t="shared" si="26"/>
        <v/>
      </c>
      <c r="G871" s="45" t="str">
        <f t="shared" si="27"/>
        <v/>
      </c>
    </row>
    <row r="872" spans="1:7">
      <c r="A872" s="98" t="s">
        <v>1604</v>
      </c>
      <c r="B872" s="107" t="s">
        <v>1605</v>
      </c>
      <c r="C872" s="45"/>
      <c r="D872" s="45">
        <v>40</v>
      </c>
      <c r="E872" s="45"/>
      <c r="F872" s="45" t="str">
        <f t="shared" si="26"/>
        <v/>
      </c>
      <c r="G872" s="45">
        <f t="shared" si="27"/>
        <v>0</v>
      </c>
    </row>
    <row r="873" spans="1:7">
      <c r="A873" s="98" t="s">
        <v>1606</v>
      </c>
      <c r="B873" s="107" t="s">
        <v>1607</v>
      </c>
      <c r="C873" s="45"/>
      <c r="D873" s="45"/>
      <c r="E873" s="45"/>
      <c r="F873" s="45" t="str">
        <f t="shared" si="26"/>
        <v/>
      </c>
      <c r="G873" s="45" t="str">
        <f t="shared" si="27"/>
        <v/>
      </c>
    </row>
    <row r="874" spans="1:7">
      <c r="A874" s="98" t="s">
        <v>1608</v>
      </c>
      <c r="B874" s="107" t="s">
        <v>1609</v>
      </c>
      <c r="C874" s="45"/>
      <c r="D874" s="45"/>
      <c r="E874" s="45"/>
      <c r="F874" s="45" t="str">
        <f t="shared" si="26"/>
        <v/>
      </c>
      <c r="G874" s="45" t="str">
        <f t="shared" si="27"/>
        <v/>
      </c>
    </row>
    <row r="875" spans="1:7">
      <c r="A875" s="98" t="s">
        <v>1610</v>
      </c>
      <c r="B875" s="107" t="s">
        <v>1611</v>
      </c>
      <c r="C875" s="45"/>
      <c r="D875" s="45"/>
      <c r="E875" s="45"/>
      <c r="F875" s="45" t="str">
        <f t="shared" si="26"/>
        <v/>
      </c>
      <c r="G875" s="45" t="str">
        <f t="shared" si="27"/>
        <v/>
      </c>
    </row>
    <row r="876" spans="1:7">
      <c r="A876" s="98" t="s">
        <v>1612</v>
      </c>
      <c r="B876" s="107" t="s">
        <v>1613</v>
      </c>
      <c r="C876" s="45"/>
      <c r="D876" s="45"/>
      <c r="E876" s="45"/>
      <c r="F876" s="45" t="str">
        <f t="shared" si="26"/>
        <v/>
      </c>
      <c r="G876" s="45" t="str">
        <f t="shared" si="27"/>
        <v/>
      </c>
    </row>
    <row r="877" spans="1:7">
      <c r="A877" s="98" t="s">
        <v>1614</v>
      </c>
      <c r="B877" s="107" t="s">
        <v>121</v>
      </c>
      <c r="C877" s="45"/>
      <c r="D877" s="45"/>
      <c r="E877" s="45"/>
      <c r="F877" s="45" t="str">
        <f t="shared" si="26"/>
        <v/>
      </c>
      <c r="G877" s="45" t="str">
        <f t="shared" si="27"/>
        <v/>
      </c>
    </row>
    <row r="878" spans="1:7">
      <c r="A878" s="98" t="s">
        <v>1615</v>
      </c>
      <c r="B878" s="107" t="s">
        <v>1616</v>
      </c>
      <c r="C878" s="45"/>
      <c r="D878" s="45"/>
      <c r="E878" s="45"/>
      <c r="F878" s="45" t="str">
        <f t="shared" si="26"/>
        <v/>
      </c>
      <c r="G878" s="45" t="str">
        <f t="shared" si="27"/>
        <v/>
      </c>
    </row>
    <row r="879" spans="1:7">
      <c r="A879" s="98" t="s">
        <v>1617</v>
      </c>
      <c r="B879" s="107" t="s">
        <v>1618</v>
      </c>
      <c r="C879" s="45">
        <f>SUM(C880:C885)</f>
        <v>2317</v>
      </c>
      <c r="D879" s="45">
        <f>SUM(D880:D885)</f>
        <v>2101</v>
      </c>
      <c r="E879" s="45">
        <f>SUM(E880:E885)</f>
        <v>1029</v>
      </c>
      <c r="F879" s="45">
        <f t="shared" si="26"/>
        <v>44</v>
      </c>
      <c r="G879" s="45">
        <f t="shared" si="27"/>
        <v>49</v>
      </c>
    </row>
    <row r="880" spans="1:7">
      <c r="A880" s="98" t="s">
        <v>1619</v>
      </c>
      <c r="B880" s="107" t="s">
        <v>1620</v>
      </c>
      <c r="C880" s="45">
        <v>20</v>
      </c>
      <c r="D880" s="45">
        <v>57</v>
      </c>
      <c r="E880" s="45"/>
      <c r="F880" s="45">
        <f t="shared" si="26"/>
        <v>0</v>
      </c>
      <c r="G880" s="45">
        <f t="shared" si="27"/>
        <v>0</v>
      </c>
    </row>
    <row r="881" spans="1:7">
      <c r="A881" s="98" t="s">
        <v>1621</v>
      </c>
      <c r="B881" s="107" t="s">
        <v>1622</v>
      </c>
      <c r="C881" s="45"/>
      <c r="D881" s="45"/>
      <c r="E881" s="45"/>
      <c r="F881" s="45" t="str">
        <f t="shared" si="26"/>
        <v/>
      </c>
      <c r="G881" s="45" t="str">
        <f t="shared" si="27"/>
        <v/>
      </c>
    </row>
    <row r="882" spans="1:7">
      <c r="A882" s="98" t="s">
        <v>1623</v>
      </c>
      <c r="B882" s="107" t="s">
        <v>1624</v>
      </c>
      <c r="C882" s="45">
        <v>1998</v>
      </c>
      <c r="D882" s="45">
        <v>1755</v>
      </c>
      <c r="E882" s="45">
        <v>1029</v>
      </c>
      <c r="F882" s="45">
        <f t="shared" si="26"/>
        <v>52</v>
      </c>
      <c r="G882" s="45">
        <f t="shared" si="27"/>
        <v>59</v>
      </c>
    </row>
    <row r="883" spans="1:7">
      <c r="A883" s="98" t="s">
        <v>1625</v>
      </c>
      <c r="B883" s="107" t="s">
        <v>1626</v>
      </c>
      <c r="C883" s="45"/>
      <c r="D883" s="45">
        <v>200</v>
      </c>
      <c r="E883" s="45"/>
      <c r="F883" s="45" t="str">
        <f t="shared" si="26"/>
        <v/>
      </c>
      <c r="G883" s="45">
        <f t="shared" si="27"/>
        <v>0</v>
      </c>
    </row>
    <row r="884" spans="1:7">
      <c r="A884" s="98" t="s">
        <v>1627</v>
      </c>
      <c r="B884" s="107" t="s">
        <v>1628</v>
      </c>
      <c r="C884" s="45"/>
      <c r="D884" s="45"/>
      <c r="E884" s="45"/>
      <c r="F884" s="45" t="str">
        <f t="shared" si="26"/>
        <v/>
      </c>
      <c r="G884" s="45" t="str">
        <f t="shared" si="27"/>
        <v/>
      </c>
    </row>
    <row r="885" spans="1:7">
      <c r="A885" s="98" t="s">
        <v>1629</v>
      </c>
      <c r="B885" s="107" t="s">
        <v>1630</v>
      </c>
      <c r="C885" s="45">
        <v>299</v>
      </c>
      <c r="D885" s="45">
        <v>89</v>
      </c>
      <c r="E885" s="45"/>
      <c r="F885" s="45">
        <f t="shared" si="26"/>
        <v>0</v>
      </c>
      <c r="G885" s="45">
        <f t="shared" si="27"/>
        <v>0</v>
      </c>
    </row>
    <row r="886" spans="1:7">
      <c r="A886" s="98" t="s">
        <v>1631</v>
      </c>
      <c r="B886" s="107" t="s">
        <v>1632</v>
      </c>
      <c r="C886" s="45">
        <f>SUM(C887:C891)</f>
        <v>34</v>
      </c>
      <c r="D886" s="45">
        <f>SUM(D887:D891)</f>
        <v>0</v>
      </c>
      <c r="E886" s="45">
        <f>SUM(E887:E891)</f>
        <v>12</v>
      </c>
      <c r="F886" s="45">
        <f t="shared" si="26"/>
        <v>35</v>
      </c>
      <c r="G886" s="45" t="str">
        <f t="shared" si="27"/>
        <v/>
      </c>
    </row>
    <row r="887" spans="1:7">
      <c r="A887" s="98" t="s">
        <v>1633</v>
      </c>
      <c r="B887" s="107" t="s">
        <v>1634</v>
      </c>
      <c r="C887" s="45"/>
      <c r="D887" s="45"/>
      <c r="E887" s="45"/>
      <c r="F887" s="45" t="str">
        <f t="shared" si="26"/>
        <v/>
      </c>
      <c r="G887" s="45" t="str">
        <f t="shared" si="27"/>
        <v/>
      </c>
    </row>
    <row r="888" spans="1:7">
      <c r="A888" s="98" t="s">
        <v>1635</v>
      </c>
      <c r="B888" s="107" t="s">
        <v>1636</v>
      </c>
      <c r="C888" s="45">
        <v>34</v>
      </c>
      <c r="D888" s="45"/>
      <c r="E888" s="45">
        <v>12</v>
      </c>
      <c r="F888" s="45">
        <f t="shared" si="26"/>
        <v>35</v>
      </c>
      <c r="G888" s="45" t="str">
        <f t="shared" si="27"/>
        <v/>
      </c>
    </row>
    <row r="889" spans="1:7">
      <c r="A889" s="98" t="s">
        <v>1637</v>
      </c>
      <c r="B889" s="107" t="s">
        <v>1638</v>
      </c>
      <c r="C889" s="45"/>
      <c r="D889" s="45"/>
      <c r="E889" s="45"/>
      <c r="F889" s="45" t="str">
        <f t="shared" si="26"/>
        <v/>
      </c>
      <c r="G889" s="45" t="str">
        <f t="shared" si="27"/>
        <v/>
      </c>
    </row>
    <row r="890" spans="1:7">
      <c r="A890" s="98" t="s">
        <v>1639</v>
      </c>
      <c r="B890" s="107" t="s">
        <v>1640</v>
      </c>
      <c r="C890" s="45"/>
      <c r="D890" s="45"/>
      <c r="E890" s="45"/>
      <c r="F890" s="45" t="str">
        <f t="shared" si="26"/>
        <v/>
      </c>
      <c r="G890" s="45" t="str">
        <f t="shared" si="27"/>
        <v/>
      </c>
    </row>
    <row r="891" spans="1:7">
      <c r="A891" s="98" t="s">
        <v>1641</v>
      </c>
      <c r="B891" s="107" t="s">
        <v>1642</v>
      </c>
      <c r="C891" s="45"/>
      <c r="D891" s="45"/>
      <c r="E891" s="45"/>
      <c r="F891" s="45" t="str">
        <f t="shared" si="26"/>
        <v/>
      </c>
      <c r="G891" s="45" t="str">
        <f t="shared" si="27"/>
        <v/>
      </c>
    </row>
    <row r="892" spans="1:7">
      <c r="A892" s="98" t="s">
        <v>1643</v>
      </c>
      <c r="B892" s="107" t="s">
        <v>1644</v>
      </c>
      <c r="C892" s="45">
        <f>SUM(C893:C894)</f>
        <v>0</v>
      </c>
      <c r="D892" s="45">
        <f>SUM(D893:D894)</f>
        <v>0</v>
      </c>
      <c r="E892" s="45">
        <f>SUM(E893:E894)</f>
        <v>0</v>
      </c>
      <c r="F892" s="45" t="str">
        <f t="shared" si="26"/>
        <v/>
      </c>
      <c r="G892" s="45" t="str">
        <f t="shared" si="27"/>
        <v/>
      </c>
    </row>
    <row r="893" spans="1:7">
      <c r="A893" s="98" t="s">
        <v>1645</v>
      </c>
      <c r="B893" s="107" t="s">
        <v>1646</v>
      </c>
      <c r="C893" s="45"/>
      <c r="D893" s="45"/>
      <c r="E893" s="45"/>
      <c r="F893" s="45" t="str">
        <f t="shared" si="26"/>
        <v/>
      </c>
      <c r="G893" s="45" t="str">
        <f t="shared" si="27"/>
        <v/>
      </c>
    </row>
    <row r="894" spans="1:7">
      <c r="A894" s="98" t="s">
        <v>1647</v>
      </c>
      <c r="B894" s="107" t="s">
        <v>1648</v>
      </c>
      <c r="C894" s="45"/>
      <c r="D894" s="45"/>
      <c r="E894" s="45"/>
      <c r="F894" s="45" t="str">
        <f t="shared" si="26"/>
        <v/>
      </c>
      <c r="G894" s="45" t="str">
        <f t="shared" si="27"/>
        <v/>
      </c>
    </row>
    <row r="895" spans="1:7">
      <c r="A895" s="98" t="s">
        <v>1649</v>
      </c>
      <c r="B895" s="107" t="s">
        <v>1650</v>
      </c>
      <c r="C895" s="45">
        <f>SUM(C896:C897)</f>
        <v>0</v>
      </c>
      <c r="D895" s="45">
        <f>SUM(D896:D897)</f>
        <v>0</v>
      </c>
      <c r="E895" s="45">
        <f>SUM(E896:E897)</f>
        <v>0</v>
      </c>
      <c r="F895" s="45" t="str">
        <f t="shared" si="26"/>
        <v/>
      </c>
      <c r="G895" s="45" t="str">
        <f t="shared" si="27"/>
        <v/>
      </c>
    </row>
    <row r="896" spans="1:7">
      <c r="A896" s="98" t="s">
        <v>1651</v>
      </c>
      <c r="B896" s="107" t="s">
        <v>1652</v>
      </c>
      <c r="C896" s="45"/>
      <c r="D896" s="45"/>
      <c r="E896" s="45"/>
      <c r="F896" s="45" t="str">
        <f t="shared" si="26"/>
        <v/>
      </c>
      <c r="G896" s="45" t="str">
        <f t="shared" si="27"/>
        <v/>
      </c>
    </row>
    <row r="897" spans="1:7">
      <c r="A897" s="98" t="s">
        <v>1653</v>
      </c>
      <c r="B897" s="107" t="s">
        <v>1654</v>
      </c>
      <c r="C897" s="45"/>
      <c r="D897" s="45"/>
      <c r="E897" s="45"/>
      <c r="F897" s="45" t="str">
        <f t="shared" si="26"/>
        <v/>
      </c>
      <c r="G897" s="45" t="str">
        <f t="shared" si="27"/>
        <v/>
      </c>
    </row>
    <row r="898" spans="1:7">
      <c r="A898" s="98" t="s">
        <v>1655</v>
      </c>
      <c r="B898" s="107" t="s">
        <v>64</v>
      </c>
      <c r="C898" s="45">
        <f>SUM(C899,C921,C931,C941,C948,C953)</f>
        <v>1267</v>
      </c>
      <c r="D898" s="45">
        <f>SUM(D899,D921,D931,D941,D948,D953)</f>
        <v>814</v>
      </c>
      <c r="E898" s="45">
        <f>SUM(E899,E921,E931,E941,E948,E953)</f>
        <v>926</v>
      </c>
      <c r="F898" s="45">
        <f t="shared" si="26"/>
        <v>73</v>
      </c>
      <c r="G898" s="45">
        <f t="shared" si="27"/>
        <v>114</v>
      </c>
    </row>
    <row r="899" spans="1:7">
      <c r="A899" s="98" t="s">
        <v>1656</v>
      </c>
      <c r="B899" s="107" t="s">
        <v>1657</v>
      </c>
      <c r="C899" s="45">
        <f>SUM(C900:C920)</f>
        <v>1267</v>
      </c>
      <c r="D899" s="45">
        <f>SUM(D900:D920)</f>
        <v>814</v>
      </c>
      <c r="E899" s="45">
        <f>SUM(E900:E920)</f>
        <v>926</v>
      </c>
      <c r="F899" s="45">
        <f t="shared" si="26"/>
        <v>73</v>
      </c>
      <c r="G899" s="45">
        <f t="shared" si="27"/>
        <v>114</v>
      </c>
    </row>
    <row r="900" spans="1:7">
      <c r="A900" s="98" t="s">
        <v>1658</v>
      </c>
      <c r="B900" s="107" t="s">
        <v>103</v>
      </c>
      <c r="C900" s="45">
        <v>414</v>
      </c>
      <c r="D900" s="45">
        <v>740</v>
      </c>
      <c r="E900" s="45">
        <v>421</v>
      </c>
      <c r="F900" s="45">
        <f t="shared" si="26"/>
        <v>102</v>
      </c>
      <c r="G900" s="45">
        <f t="shared" si="27"/>
        <v>57</v>
      </c>
    </row>
    <row r="901" spans="1:7">
      <c r="A901" s="98" t="s">
        <v>1659</v>
      </c>
      <c r="B901" s="107" t="s">
        <v>105</v>
      </c>
      <c r="C901" s="45"/>
      <c r="D901" s="45"/>
      <c r="E901" s="45"/>
      <c r="F901" s="45" t="str">
        <f t="shared" si="26"/>
        <v/>
      </c>
      <c r="G901" s="45" t="str">
        <f t="shared" si="27"/>
        <v/>
      </c>
    </row>
    <row r="902" spans="1:7">
      <c r="A902" s="98" t="s">
        <v>1660</v>
      </c>
      <c r="B902" s="107" t="s">
        <v>107</v>
      </c>
      <c r="C902" s="45"/>
      <c r="D902" s="45"/>
      <c r="E902" s="45"/>
      <c r="F902" s="45" t="str">
        <f t="shared" ref="F902:F965" si="28">IF(C902=0,"",ROUND(E902/C902*100,1))</f>
        <v/>
      </c>
      <c r="G902" s="45" t="str">
        <f t="shared" ref="G902:G965" si="29">IF(D902=0,"",ROUND(E902/D902*100,1))</f>
        <v/>
      </c>
    </row>
    <row r="903" spans="1:7">
      <c r="A903" s="98" t="s">
        <v>1661</v>
      </c>
      <c r="B903" s="107" t="s">
        <v>1662</v>
      </c>
      <c r="C903" s="45">
        <v>300</v>
      </c>
      <c r="D903" s="45">
        <v>74</v>
      </c>
      <c r="E903" s="45">
        <v>300</v>
      </c>
      <c r="F903" s="45">
        <f t="shared" si="28"/>
        <v>100</v>
      </c>
      <c r="G903" s="45">
        <f t="shared" si="29"/>
        <v>405</v>
      </c>
    </row>
    <row r="904" spans="1:7">
      <c r="A904" s="98" t="s">
        <v>1663</v>
      </c>
      <c r="B904" s="107" t="s">
        <v>1664</v>
      </c>
      <c r="C904" s="45">
        <v>100</v>
      </c>
      <c r="D904" s="45"/>
      <c r="E904" s="45">
        <v>100</v>
      </c>
      <c r="F904" s="45">
        <f t="shared" si="28"/>
        <v>100</v>
      </c>
      <c r="G904" s="45" t="str">
        <f t="shared" si="29"/>
        <v/>
      </c>
    </row>
    <row r="905" spans="1:7">
      <c r="A905" s="98" t="s">
        <v>1665</v>
      </c>
      <c r="B905" s="107" t="s">
        <v>1666</v>
      </c>
      <c r="C905" s="45"/>
      <c r="D905" s="45"/>
      <c r="E905" s="45"/>
      <c r="F905" s="45" t="str">
        <f t="shared" si="28"/>
        <v/>
      </c>
      <c r="G905" s="45" t="str">
        <f t="shared" si="29"/>
        <v/>
      </c>
    </row>
    <row r="906" spans="1:7">
      <c r="A906" s="98" t="s">
        <v>1667</v>
      </c>
      <c r="B906" s="107" t="s">
        <v>1668</v>
      </c>
      <c r="C906" s="45"/>
      <c r="D906" s="45"/>
      <c r="E906" s="45"/>
      <c r="F906" s="45" t="str">
        <f t="shared" si="28"/>
        <v/>
      </c>
      <c r="G906" s="45" t="str">
        <f t="shared" si="29"/>
        <v/>
      </c>
    </row>
    <row r="907" spans="1:7">
      <c r="A907" s="98" t="s">
        <v>1669</v>
      </c>
      <c r="B907" s="107" t="s">
        <v>1670</v>
      </c>
      <c r="C907" s="45"/>
      <c r="D907" s="45"/>
      <c r="E907" s="45"/>
      <c r="F907" s="45" t="str">
        <f t="shared" si="28"/>
        <v/>
      </c>
      <c r="G907" s="45" t="str">
        <f t="shared" si="29"/>
        <v/>
      </c>
    </row>
    <row r="908" spans="1:7">
      <c r="A908" s="98" t="s">
        <v>1671</v>
      </c>
      <c r="B908" s="107" t="s">
        <v>1672</v>
      </c>
      <c r="C908" s="45">
        <v>129</v>
      </c>
      <c r="D908" s="45"/>
      <c r="E908" s="45"/>
      <c r="F908" s="45">
        <f t="shared" si="28"/>
        <v>0</v>
      </c>
      <c r="G908" s="45" t="str">
        <f t="shared" si="29"/>
        <v/>
      </c>
    </row>
    <row r="909" spans="1:7">
      <c r="A909" s="98" t="s">
        <v>1673</v>
      </c>
      <c r="B909" s="107" t="s">
        <v>1674</v>
      </c>
      <c r="C909" s="45"/>
      <c r="D909" s="45"/>
      <c r="E909" s="45"/>
      <c r="F909" s="45" t="str">
        <f t="shared" si="28"/>
        <v/>
      </c>
      <c r="G909" s="45" t="str">
        <f t="shared" si="29"/>
        <v/>
      </c>
    </row>
    <row r="910" spans="1:7">
      <c r="A910" s="98" t="s">
        <v>1675</v>
      </c>
      <c r="B910" s="107" t="s">
        <v>1676</v>
      </c>
      <c r="C910" s="45"/>
      <c r="D910" s="45"/>
      <c r="E910" s="45"/>
      <c r="F910" s="45" t="str">
        <f t="shared" si="28"/>
        <v/>
      </c>
      <c r="G910" s="45" t="str">
        <f t="shared" si="29"/>
        <v/>
      </c>
    </row>
    <row r="911" spans="1:7">
      <c r="A911" s="98" t="s">
        <v>1677</v>
      </c>
      <c r="B911" s="107" t="s">
        <v>1678</v>
      </c>
      <c r="C911" s="45"/>
      <c r="D911" s="45"/>
      <c r="E911" s="45"/>
      <c r="F911" s="45" t="str">
        <f t="shared" si="28"/>
        <v/>
      </c>
      <c r="G911" s="45" t="str">
        <f t="shared" si="29"/>
        <v/>
      </c>
    </row>
    <row r="912" spans="1:7">
      <c r="A912" s="98" t="s">
        <v>1679</v>
      </c>
      <c r="B912" s="107" t="s">
        <v>1680</v>
      </c>
      <c r="C912" s="45"/>
      <c r="D912" s="45"/>
      <c r="E912" s="45"/>
      <c r="F912" s="45" t="str">
        <f t="shared" si="28"/>
        <v/>
      </c>
      <c r="G912" s="45" t="str">
        <f t="shared" si="29"/>
        <v/>
      </c>
    </row>
    <row r="913" spans="1:7">
      <c r="A913" s="98" t="s">
        <v>1681</v>
      </c>
      <c r="B913" s="107" t="s">
        <v>1682</v>
      </c>
      <c r="C913" s="45"/>
      <c r="D913" s="45"/>
      <c r="E913" s="45"/>
      <c r="F913" s="45" t="str">
        <f t="shared" si="28"/>
        <v/>
      </c>
      <c r="G913" s="45" t="str">
        <f t="shared" si="29"/>
        <v/>
      </c>
    </row>
    <row r="914" spans="1:7">
      <c r="A914" s="98" t="s">
        <v>1683</v>
      </c>
      <c r="B914" s="107" t="s">
        <v>1684</v>
      </c>
      <c r="C914" s="45"/>
      <c r="D914" s="45"/>
      <c r="E914" s="45"/>
      <c r="F914" s="45" t="str">
        <f t="shared" si="28"/>
        <v/>
      </c>
      <c r="G914" s="45" t="str">
        <f t="shared" si="29"/>
        <v/>
      </c>
    </row>
    <row r="915" spans="1:7">
      <c r="A915" s="98" t="s">
        <v>1685</v>
      </c>
      <c r="B915" s="107" t="s">
        <v>1686</v>
      </c>
      <c r="C915" s="45"/>
      <c r="D915" s="45"/>
      <c r="E915" s="45"/>
      <c r="F915" s="45" t="str">
        <f t="shared" si="28"/>
        <v/>
      </c>
      <c r="G915" s="45" t="str">
        <f t="shared" si="29"/>
        <v/>
      </c>
    </row>
    <row r="916" spans="1:7">
      <c r="A916" s="98" t="s">
        <v>1687</v>
      </c>
      <c r="B916" s="107" t="s">
        <v>1688</v>
      </c>
      <c r="C916" s="45"/>
      <c r="D916" s="45"/>
      <c r="E916" s="45"/>
      <c r="F916" s="45" t="str">
        <f t="shared" si="28"/>
        <v/>
      </c>
      <c r="G916" s="45" t="str">
        <f t="shared" si="29"/>
        <v/>
      </c>
    </row>
    <row r="917" spans="1:7">
      <c r="A917" s="98" t="s">
        <v>1689</v>
      </c>
      <c r="B917" s="107" t="s">
        <v>1690</v>
      </c>
      <c r="C917" s="45"/>
      <c r="D917" s="45"/>
      <c r="E917" s="45"/>
      <c r="F917" s="45" t="str">
        <f t="shared" si="28"/>
        <v/>
      </c>
      <c r="G917" s="45" t="str">
        <f t="shared" si="29"/>
        <v/>
      </c>
    </row>
    <row r="918" spans="1:7">
      <c r="A918" s="98" t="s">
        <v>1691</v>
      </c>
      <c r="B918" s="107" t="s">
        <v>1692</v>
      </c>
      <c r="C918" s="45"/>
      <c r="D918" s="45"/>
      <c r="E918" s="45"/>
      <c r="F918" s="45" t="str">
        <f t="shared" si="28"/>
        <v/>
      </c>
      <c r="G918" s="45" t="str">
        <f t="shared" si="29"/>
        <v/>
      </c>
    </row>
    <row r="919" spans="1:7">
      <c r="A919" s="98" t="s">
        <v>1693</v>
      </c>
      <c r="B919" s="107" t="s">
        <v>1694</v>
      </c>
      <c r="C919" s="45"/>
      <c r="D919" s="45"/>
      <c r="E919" s="45"/>
      <c r="F919" s="45" t="str">
        <f t="shared" si="28"/>
        <v/>
      </c>
      <c r="G919" s="45" t="str">
        <f t="shared" si="29"/>
        <v/>
      </c>
    </row>
    <row r="920" spans="1:7">
      <c r="A920" s="98" t="s">
        <v>1695</v>
      </c>
      <c r="B920" s="107" t="s">
        <v>1696</v>
      </c>
      <c r="C920" s="45">
        <v>324</v>
      </c>
      <c r="D920" s="45"/>
      <c r="E920" s="45">
        <v>105</v>
      </c>
      <c r="F920" s="45">
        <f t="shared" si="28"/>
        <v>32</v>
      </c>
      <c r="G920" s="45" t="str">
        <f t="shared" si="29"/>
        <v/>
      </c>
    </row>
    <row r="921" spans="1:7">
      <c r="A921" s="98" t="s">
        <v>1697</v>
      </c>
      <c r="B921" s="107" t="s">
        <v>1698</v>
      </c>
      <c r="C921" s="45">
        <f>SUM(C922:C930)</f>
        <v>0</v>
      </c>
      <c r="D921" s="45">
        <f>SUM(D922:D930)</f>
        <v>0</v>
      </c>
      <c r="E921" s="45">
        <f>SUM(E922:E930)</f>
        <v>0</v>
      </c>
      <c r="F921" s="45" t="str">
        <f t="shared" si="28"/>
        <v/>
      </c>
      <c r="G921" s="45" t="str">
        <f t="shared" si="29"/>
        <v/>
      </c>
    </row>
    <row r="922" spans="1:7">
      <c r="A922" s="98" t="s">
        <v>1699</v>
      </c>
      <c r="B922" s="107" t="s">
        <v>103</v>
      </c>
      <c r="C922" s="45"/>
      <c r="D922" s="45"/>
      <c r="E922" s="45"/>
      <c r="F922" s="45" t="str">
        <f t="shared" si="28"/>
        <v/>
      </c>
      <c r="G922" s="45" t="str">
        <f t="shared" si="29"/>
        <v/>
      </c>
    </row>
    <row r="923" spans="1:7">
      <c r="A923" s="98" t="s">
        <v>1700</v>
      </c>
      <c r="B923" s="107" t="s">
        <v>105</v>
      </c>
      <c r="C923" s="45"/>
      <c r="D923" s="45"/>
      <c r="E923" s="45"/>
      <c r="F923" s="45" t="str">
        <f t="shared" si="28"/>
        <v/>
      </c>
      <c r="G923" s="45" t="str">
        <f t="shared" si="29"/>
        <v/>
      </c>
    </row>
    <row r="924" spans="1:7">
      <c r="A924" s="98" t="s">
        <v>1701</v>
      </c>
      <c r="B924" s="107" t="s">
        <v>107</v>
      </c>
      <c r="C924" s="45"/>
      <c r="D924" s="45"/>
      <c r="E924" s="45"/>
      <c r="F924" s="45" t="str">
        <f t="shared" si="28"/>
        <v/>
      </c>
      <c r="G924" s="45" t="str">
        <f t="shared" si="29"/>
        <v/>
      </c>
    </row>
    <row r="925" spans="1:7">
      <c r="A925" s="98" t="s">
        <v>1702</v>
      </c>
      <c r="B925" s="107" t="s">
        <v>1703</v>
      </c>
      <c r="C925" s="45"/>
      <c r="D925" s="45"/>
      <c r="E925" s="45"/>
      <c r="F925" s="45" t="str">
        <f t="shared" si="28"/>
        <v/>
      </c>
      <c r="G925" s="45" t="str">
        <f t="shared" si="29"/>
        <v/>
      </c>
    </row>
    <row r="926" spans="1:7">
      <c r="A926" s="98" t="s">
        <v>1704</v>
      </c>
      <c r="B926" s="107" t="s">
        <v>1705</v>
      </c>
      <c r="C926" s="45"/>
      <c r="D926" s="45"/>
      <c r="E926" s="45"/>
      <c r="F926" s="45" t="str">
        <f t="shared" si="28"/>
        <v/>
      </c>
      <c r="G926" s="45" t="str">
        <f t="shared" si="29"/>
        <v/>
      </c>
    </row>
    <row r="927" spans="1:7">
      <c r="A927" s="98" t="s">
        <v>1706</v>
      </c>
      <c r="B927" s="107" t="s">
        <v>1707</v>
      </c>
      <c r="C927" s="45"/>
      <c r="D927" s="45"/>
      <c r="E927" s="45"/>
      <c r="F927" s="45" t="str">
        <f t="shared" si="28"/>
        <v/>
      </c>
      <c r="G927" s="45" t="str">
        <f t="shared" si="29"/>
        <v/>
      </c>
    </row>
    <row r="928" spans="1:7">
      <c r="A928" s="98" t="s">
        <v>1708</v>
      </c>
      <c r="B928" s="107" t="s">
        <v>1709</v>
      </c>
      <c r="C928" s="45"/>
      <c r="D928" s="45"/>
      <c r="E928" s="45"/>
      <c r="F928" s="45" t="str">
        <f t="shared" si="28"/>
        <v/>
      </c>
      <c r="G928" s="45" t="str">
        <f t="shared" si="29"/>
        <v/>
      </c>
    </row>
    <row r="929" spans="1:7">
      <c r="A929" s="98" t="s">
        <v>1710</v>
      </c>
      <c r="B929" s="107" t="s">
        <v>1711</v>
      </c>
      <c r="C929" s="45"/>
      <c r="D929" s="45"/>
      <c r="E929" s="45"/>
      <c r="F929" s="45" t="str">
        <f t="shared" si="28"/>
        <v/>
      </c>
      <c r="G929" s="45" t="str">
        <f t="shared" si="29"/>
        <v/>
      </c>
    </row>
    <row r="930" spans="1:7">
      <c r="A930" s="98" t="s">
        <v>1712</v>
      </c>
      <c r="B930" s="107" t="s">
        <v>1713</v>
      </c>
      <c r="C930" s="45"/>
      <c r="D930" s="45"/>
      <c r="E930" s="45"/>
      <c r="F930" s="45" t="str">
        <f t="shared" si="28"/>
        <v/>
      </c>
      <c r="G930" s="45" t="str">
        <f t="shared" si="29"/>
        <v/>
      </c>
    </row>
    <row r="931" spans="1:7">
      <c r="A931" s="98" t="s">
        <v>1714</v>
      </c>
      <c r="B931" s="107" t="s">
        <v>1715</v>
      </c>
      <c r="C931" s="45">
        <f>SUM(C932:C940)</f>
        <v>0</v>
      </c>
      <c r="D931" s="45">
        <f>SUM(D932:D940)</f>
        <v>0</v>
      </c>
      <c r="E931" s="45">
        <f>SUM(E932:E940)</f>
        <v>0</v>
      </c>
      <c r="F931" s="45" t="str">
        <f t="shared" si="28"/>
        <v/>
      </c>
      <c r="G931" s="45" t="str">
        <f t="shared" si="29"/>
        <v/>
      </c>
    </row>
    <row r="932" spans="1:7">
      <c r="A932" s="98" t="s">
        <v>1716</v>
      </c>
      <c r="B932" s="107" t="s">
        <v>103</v>
      </c>
      <c r="C932" s="45"/>
      <c r="D932" s="45"/>
      <c r="E932" s="45"/>
      <c r="F932" s="45" t="str">
        <f t="shared" si="28"/>
        <v/>
      </c>
      <c r="G932" s="45" t="str">
        <f t="shared" si="29"/>
        <v/>
      </c>
    </row>
    <row r="933" spans="1:7">
      <c r="A933" s="98" t="s">
        <v>1717</v>
      </c>
      <c r="B933" s="107" t="s">
        <v>105</v>
      </c>
      <c r="C933" s="45"/>
      <c r="D933" s="45"/>
      <c r="E933" s="45"/>
      <c r="F933" s="45" t="str">
        <f t="shared" si="28"/>
        <v/>
      </c>
      <c r="G933" s="45" t="str">
        <f t="shared" si="29"/>
        <v/>
      </c>
    </row>
    <row r="934" spans="1:7">
      <c r="A934" s="98" t="s">
        <v>1718</v>
      </c>
      <c r="B934" s="107" t="s">
        <v>107</v>
      </c>
      <c r="C934" s="45"/>
      <c r="D934" s="45"/>
      <c r="E934" s="45"/>
      <c r="F934" s="45" t="str">
        <f t="shared" si="28"/>
        <v/>
      </c>
      <c r="G934" s="45" t="str">
        <f t="shared" si="29"/>
        <v/>
      </c>
    </row>
    <row r="935" spans="1:7">
      <c r="A935" s="98" t="s">
        <v>1719</v>
      </c>
      <c r="B935" s="107" t="s">
        <v>1720</v>
      </c>
      <c r="C935" s="45"/>
      <c r="D935" s="45"/>
      <c r="E935" s="45"/>
      <c r="F935" s="45" t="str">
        <f t="shared" si="28"/>
        <v/>
      </c>
      <c r="G935" s="45" t="str">
        <f t="shared" si="29"/>
        <v/>
      </c>
    </row>
    <row r="936" spans="1:7">
      <c r="A936" s="98" t="s">
        <v>1721</v>
      </c>
      <c r="B936" s="107" t="s">
        <v>1722</v>
      </c>
      <c r="C936" s="45"/>
      <c r="D936" s="45"/>
      <c r="E936" s="45"/>
      <c r="F936" s="45" t="str">
        <f t="shared" si="28"/>
        <v/>
      </c>
      <c r="G936" s="45" t="str">
        <f t="shared" si="29"/>
        <v/>
      </c>
    </row>
    <row r="937" spans="1:7">
      <c r="A937" s="98" t="s">
        <v>1723</v>
      </c>
      <c r="B937" s="107" t="s">
        <v>1724</v>
      </c>
      <c r="C937" s="45"/>
      <c r="D937" s="45"/>
      <c r="E937" s="45"/>
      <c r="F937" s="45" t="str">
        <f t="shared" si="28"/>
        <v/>
      </c>
      <c r="G937" s="45" t="str">
        <f t="shared" si="29"/>
        <v/>
      </c>
    </row>
    <row r="938" spans="1:7">
      <c r="A938" s="98" t="s">
        <v>1725</v>
      </c>
      <c r="B938" s="107" t="s">
        <v>1726</v>
      </c>
      <c r="C938" s="45"/>
      <c r="D938" s="45"/>
      <c r="E938" s="45"/>
      <c r="F938" s="45" t="str">
        <f t="shared" si="28"/>
        <v/>
      </c>
      <c r="G938" s="45" t="str">
        <f t="shared" si="29"/>
        <v/>
      </c>
    </row>
    <row r="939" spans="1:7">
      <c r="A939" s="98" t="s">
        <v>1727</v>
      </c>
      <c r="B939" s="107" t="s">
        <v>1728</v>
      </c>
      <c r="C939" s="45"/>
      <c r="D939" s="45"/>
      <c r="E939" s="45"/>
      <c r="F939" s="45" t="str">
        <f t="shared" si="28"/>
        <v/>
      </c>
      <c r="G939" s="45" t="str">
        <f t="shared" si="29"/>
        <v/>
      </c>
    </row>
    <row r="940" spans="1:7">
      <c r="A940" s="98" t="s">
        <v>1729</v>
      </c>
      <c r="B940" s="107" t="s">
        <v>1730</v>
      </c>
      <c r="C940" s="45"/>
      <c r="D940" s="45"/>
      <c r="E940" s="45"/>
      <c r="F940" s="45" t="str">
        <f t="shared" si="28"/>
        <v/>
      </c>
      <c r="G940" s="45" t="str">
        <f t="shared" si="29"/>
        <v/>
      </c>
    </row>
    <row r="941" spans="1:7">
      <c r="A941" s="98" t="s">
        <v>1731</v>
      </c>
      <c r="B941" s="107" t="s">
        <v>1732</v>
      </c>
      <c r="C941" s="45">
        <f>SUM(C942:C947)</f>
        <v>0</v>
      </c>
      <c r="D941" s="45">
        <f>SUM(D942:D947)</f>
        <v>0</v>
      </c>
      <c r="E941" s="45">
        <f>SUM(E942:E947)</f>
        <v>0</v>
      </c>
      <c r="F941" s="45" t="str">
        <f t="shared" si="28"/>
        <v/>
      </c>
      <c r="G941" s="45" t="str">
        <f t="shared" si="29"/>
        <v/>
      </c>
    </row>
    <row r="942" spans="1:7">
      <c r="A942" s="98" t="s">
        <v>1733</v>
      </c>
      <c r="B942" s="107" t="s">
        <v>103</v>
      </c>
      <c r="C942" s="45"/>
      <c r="D942" s="45"/>
      <c r="E942" s="45"/>
      <c r="F942" s="45" t="str">
        <f t="shared" si="28"/>
        <v/>
      </c>
      <c r="G942" s="45" t="str">
        <f t="shared" si="29"/>
        <v/>
      </c>
    </row>
    <row r="943" spans="1:7">
      <c r="A943" s="98" t="s">
        <v>1734</v>
      </c>
      <c r="B943" s="107" t="s">
        <v>105</v>
      </c>
      <c r="C943" s="45"/>
      <c r="D943" s="45"/>
      <c r="E943" s="45"/>
      <c r="F943" s="45" t="str">
        <f t="shared" si="28"/>
        <v/>
      </c>
      <c r="G943" s="45" t="str">
        <f t="shared" si="29"/>
        <v/>
      </c>
    </row>
    <row r="944" spans="1:7">
      <c r="A944" s="98" t="s">
        <v>1735</v>
      </c>
      <c r="B944" s="107" t="s">
        <v>107</v>
      </c>
      <c r="C944" s="45"/>
      <c r="D944" s="45"/>
      <c r="E944" s="45"/>
      <c r="F944" s="45" t="str">
        <f t="shared" si="28"/>
        <v/>
      </c>
      <c r="G944" s="45" t="str">
        <f t="shared" si="29"/>
        <v/>
      </c>
    </row>
    <row r="945" spans="1:7">
      <c r="A945" s="98" t="s">
        <v>1736</v>
      </c>
      <c r="B945" s="107" t="s">
        <v>1711</v>
      </c>
      <c r="C945" s="45"/>
      <c r="D945" s="45"/>
      <c r="E945" s="45"/>
      <c r="F945" s="45" t="str">
        <f t="shared" si="28"/>
        <v/>
      </c>
      <c r="G945" s="45" t="str">
        <f t="shared" si="29"/>
        <v/>
      </c>
    </row>
    <row r="946" spans="1:7">
      <c r="A946" s="98" t="s">
        <v>1737</v>
      </c>
      <c r="B946" s="107" t="s">
        <v>1738</v>
      </c>
      <c r="C946" s="45"/>
      <c r="D946" s="45"/>
      <c r="E946" s="45"/>
      <c r="F946" s="45" t="str">
        <f t="shared" si="28"/>
        <v/>
      </c>
      <c r="G946" s="45" t="str">
        <f t="shared" si="29"/>
        <v/>
      </c>
    </row>
    <row r="947" spans="1:7">
      <c r="A947" s="98" t="s">
        <v>1739</v>
      </c>
      <c r="B947" s="107" t="s">
        <v>1740</v>
      </c>
      <c r="C947" s="45"/>
      <c r="D947" s="45"/>
      <c r="E947" s="45"/>
      <c r="F947" s="45" t="str">
        <f t="shared" si="28"/>
        <v/>
      </c>
      <c r="G947" s="45" t="str">
        <f t="shared" si="29"/>
        <v/>
      </c>
    </row>
    <row r="948" spans="1:7">
      <c r="A948" s="98" t="s">
        <v>1741</v>
      </c>
      <c r="B948" s="107" t="s">
        <v>1742</v>
      </c>
      <c r="C948" s="45">
        <f>SUM(C949:C952)</f>
        <v>0</v>
      </c>
      <c r="D948" s="45">
        <f>SUM(D949:D952)</f>
        <v>0</v>
      </c>
      <c r="E948" s="45">
        <f>SUM(E949:E952)</f>
        <v>0</v>
      </c>
      <c r="F948" s="45" t="str">
        <f t="shared" si="28"/>
        <v/>
      </c>
      <c r="G948" s="45" t="str">
        <f t="shared" si="29"/>
        <v/>
      </c>
    </row>
    <row r="949" spans="1:7">
      <c r="A949" s="98" t="s">
        <v>1743</v>
      </c>
      <c r="B949" s="107" t="s">
        <v>1744</v>
      </c>
      <c r="C949" s="45"/>
      <c r="D949" s="45"/>
      <c r="E949" s="45"/>
      <c r="F949" s="45" t="str">
        <f t="shared" si="28"/>
        <v/>
      </c>
      <c r="G949" s="45" t="str">
        <f t="shared" si="29"/>
        <v/>
      </c>
    </row>
    <row r="950" spans="1:7">
      <c r="A950" s="98" t="s">
        <v>1745</v>
      </c>
      <c r="B950" s="107" t="s">
        <v>1746</v>
      </c>
      <c r="C950" s="45"/>
      <c r="D950" s="45"/>
      <c r="E950" s="45"/>
      <c r="F950" s="45" t="str">
        <f t="shared" si="28"/>
        <v/>
      </c>
      <c r="G950" s="45" t="str">
        <f t="shared" si="29"/>
        <v/>
      </c>
    </row>
    <row r="951" spans="1:7">
      <c r="A951" s="98" t="s">
        <v>1747</v>
      </c>
      <c r="B951" s="107" t="s">
        <v>1748</v>
      </c>
      <c r="C951" s="45"/>
      <c r="D951" s="45"/>
      <c r="E951" s="45"/>
      <c r="F951" s="45" t="str">
        <f t="shared" si="28"/>
        <v/>
      </c>
      <c r="G951" s="45" t="str">
        <f t="shared" si="29"/>
        <v/>
      </c>
    </row>
    <row r="952" spans="1:7">
      <c r="A952" s="98" t="s">
        <v>1749</v>
      </c>
      <c r="B952" s="107" t="s">
        <v>1750</v>
      </c>
      <c r="C952" s="45"/>
      <c r="D952" s="45"/>
      <c r="E952" s="45"/>
      <c r="F952" s="45" t="str">
        <f t="shared" si="28"/>
        <v/>
      </c>
      <c r="G952" s="45" t="str">
        <f t="shared" si="29"/>
        <v/>
      </c>
    </row>
    <row r="953" spans="1:7">
      <c r="A953" s="98" t="s">
        <v>1751</v>
      </c>
      <c r="B953" s="107" t="s">
        <v>1752</v>
      </c>
      <c r="C953" s="45">
        <f>SUM(C954:C955)</f>
        <v>0</v>
      </c>
      <c r="D953" s="45">
        <f>SUM(D954:D955)</f>
        <v>0</v>
      </c>
      <c r="E953" s="45">
        <f>SUM(E954:E955)</f>
        <v>0</v>
      </c>
      <c r="F953" s="45" t="str">
        <f t="shared" si="28"/>
        <v/>
      </c>
      <c r="G953" s="45" t="str">
        <f t="shared" si="29"/>
        <v/>
      </c>
    </row>
    <row r="954" spans="1:7">
      <c r="A954" s="98" t="s">
        <v>1753</v>
      </c>
      <c r="B954" s="107" t="s">
        <v>1754</v>
      </c>
      <c r="C954" s="45"/>
      <c r="D954" s="45"/>
      <c r="E954" s="45"/>
      <c r="F954" s="45" t="str">
        <f t="shared" si="28"/>
        <v/>
      </c>
      <c r="G954" s="45" t="str">
        <f t="shared" si="29"/>
        <v/>
      </c>
    </row>
    <row r="955" spans="1:7">
      <c r="A955" s="98" t="s">
        <v>1755</v>
      </c>
      <c r="B955" s="107" t="s">
        <v>1756</v>
      </c>
      <c r="C955" s="45"/>
      <c r="D955" s="45"/>
      <c r="E955" s="45"/>
      <c r="F955" s="45" t="str">
        <f t="shared" si="28"/>
        <v/>
      </c>
      <c r="G955" s="45" t="str">
        <f t="shared" si="29"/>
        <v/>
      </c>
    </row>
    <row r="956" spans="1:7">
      <c r="A956" s="98" t="s">
        <v>1757</v>
      </c>
      <c r="B956" s="107" t="s">
        <v>65</v>
      </c>
      <c r="C956" s="45">
        <f>SUM(C957,C967,C983,C988,C999,C1006,C1014)</f>
        <v>342</v>
      </c>
      <c r="D956" s="45">
        <f>SUM(D957,D967,D983,D988,D999,D1006,D1014)</f>
        <v>333</v>
      </c>
      <c r="E956" s="45">
        <f>SUM(E957,E967,E983,E988,E999,E1006,E1014)</f>
        <v>251</v>
      </c>
      <c r="F956" s="45">
        <f t="shared" si="28"/>
        <v>73</v>
      </c>
      <c r="G956" s="45">
        <f t="shared" si="29"/>
        <v>75</v>
      </c>
    </row>
    <row r="957" spans="1:7">
      <c r="A957" s="98" t="s">
        <v>1758</v>
      </c>
      <c r="B957" s="107" t="s">
        <v>1759</v>
      </c>
      <c r="C957" s="45">
        <f>SUM(C958:C966)</f>
        <v>0</v>
      </c>
      <c r="D957" s="45">
        <f>SUM(D958:D966)</f>
        <v>0</v>
      </c>
      <c r="E957" s="45">
        <f>SUM(E958:E966)</f>
        <v>0</v>
      </c>
      <c r="F957" s="45" t="str">
        <f t="shared" si="28"/>
        <v/>
      </c>
      <c r="G957" s="45" t="str">
        <f t="shared" si="29"/>
        <v/>
      </c>
    </row>
    <row r="958" spans="1:7">
      <c r="A958" s="98" t="s">
        <v>1760</v>
      </c>
      <c r="B958" s="107" t="s">
        <v>103</v>
      </c>
      <c r="C958" s="45"/>
      <c r="D958" s="45"/>
      <c r="E958" s="45"/>
      <c r="F958" s="45" t="str">
        <f t="shared" si="28"/>
        <v/>
      </c>
      <c r="G958" s="45" t="str">
        <f t="shared" si="29"/>
        <v/>
      </c>
    </row>
    <row r="959" spans="1:7">
      <c r="A959" s="98" t="s">
        <v>1761</v>
      </c>
      <c r="B959" s="107" t="s">
        <v>105</v>
      </c>
      <c r="C959" s="45"/>
      <c r="D959" s="45"/>
      <c r="E959" s="45"/>
      <c r="F959" s="45" t="str">
        <f t="shared" si="28"/>
        <v/>
      </c>
      <c r="G959" s="45" t="str">
        <f t="shared" si="29"/>
        <v/>
      </c>
    </row>
    <row r="960" spans="1:7">
      <c r="A960" s="98" t="s">
        <v>1762</v>
      </c>
      <c r="B960" s="107" t="s">
        <v>107</v>
      </c>
      <c r="C960" s="45"/>
      <c r="D960" s="45"/>
      <c r="E960" s="45"/>
      <c r="F960" s="45" t="str">
        <f t="shared" si="28"/>
        <v/>
      </c>
      <c r="G960" s="45" t="str">
        <f t="shared" si="29"/>
        <v/>
      </c>
    </row>
    <row r="961" spans="1:7">
      <c r="A961" s="98" t="s">
        <v>1763</v>
      </c>
      <c r="B961" s="107" t="s">
        <v>1764</v>
      </c>
      <c r="C961" s="45"/>
      <c r="D961" s="45"/>
      <c r="E961" s="45"/>
      <c r="F961" s="45" t="str">
        <f t="shared" si="28"/>
        <v/>
      </c>
      <c r="G961" s="45" t="str">
        <f t="shared" si="29"/>
        <v/>
      </c>
    </row>
    <row r="962" spans="1:7">
      <c r="A962" s="98" t="s">
        <v>1765</v>
      </c>
      <c r="B962" s="107" t="s">
        <v>1766</v>
      </c>
      <c r="C962" s="45"/>
      <c r="D962" s="45"/>
      <c r="E962" s="45"/>
      <c r="F962" s="45" t="str">
        <f t="shared" si="28"/>
        <v/>
      </c>
      <c r="G962" s="45" t="str">
        <f t="shared" si="29"/>
        <v/>
      </c>
    </row>
    <row r="963" spans="1:7">
      <c r="A963" s="98" t="s">
        <v>1767</v>
      </c>
      <c r="B963" s="107" t="s">
        <v>1768</v>
      </c>
      <c r="C963" s="45"/>
      <c r="D963" s="45"/>
      <c r="E963" s="45"/>
      <c r="F963" s="45" t="str">
        <f t="shared" si="28"/>
        <v/>
      </c>
      <c r="G963" s="45" t="str">
        <f t="shared" si="29"/>
        <v/>
      </c>
    </row>
    <row r="964" spans="1:7">
      <c r="A964" s="98" t="s">
        <v>1769</v>
      </c>
      <c r="B964" s="107" t="s">
        <v>1770</v>
      </c>
      <c r="C964" s="45"/>
      <c r="D964" s="45"/>
      <c r="E964" s="45"/>
      <c r="F964" s="45" t="str">
        <f t="shared" si="28"/>
        <v/>
      </c>
      <c r="G964" s="45" t="str">
        <f t="shared" si="29"/>
        <v/>
      </c>
    </row>
    <row r="965" spans="1:7">
      <c r="A965" s="98" t="s">
        <v>1771</v>
      </c>
      <c r="B965" s="107" t="s">
        <v>1772</v>
      </c>
      <c r="C965" s="45"/>
      <c r="D965" s="45"/>
      <c r="E965" s="45"/>
      <c r="F965" s="45" t="str">
        <f t="shared" si="28"/>
        <v/>
      </c>
      <c r="G965" s="45" t="str">
        <f t="shared" si="29"/>
        <v/>
      </c>
    </row>
    <row r="966" spans="1:7">
      <c r="A966" s="98" t="s">
        <v>1773</v>
      </c>
      <c r="B966" s="107" t="s">
        <v>1774</v>
      </c>
      <c r="C966" s="45"/>
      <c r="D966" s="45"/>
      <c r="E966" s="45"/>
      <c r="F966" s="45" t="str">
        <f t="shared" ref="F966:F1029" si="30">IF(C966=0,"",ROUND(E966/C966*100,1))</f>
        <v/>
      </c>
      <c r="G966" s="45" t="str">
        <f t="shared" ref="G966:G1029" si="31">IF(D966=0,"",ROUND(E966/D966*100,1))</f>
        <v/>
      </c>
    </row>
    <row r="967" spans="1:7">
      <c r="A967" s="98" t="s">
        <v>1775</v>
      </c>
      <c r="B967" s="107" t="s">
        <v>1776</v>
      </c>
      <c r="C967" s="45">
        <f>SUM(C968:C982)</f>
        <v>0</v>
      </c>
      <c r="D967" s="45">
        <f>SUM(D968:D982)</f>
        <v>0</v>
      </c>
      <c r="E967" s="45">
        <f>SUM(E968:E982)</f>
        <v>0</v>
      </c>
      <c r="F967" s="45" t="str">
        <f t="shared" si="30"/>
        <v/>
      </c>
      <c r="G967" s="45" t="str">
        <f t="shared" si="31"/>
        <v/>
      </c>
    </row>
    <row r="968" spans="1:7">
      <c r="A968" s="98" t="s">
        <v>1777</v>
      </c>
      <c r="B968" s="107" t="s">
        <v>103</v>
      </c>
      <c r="C968" s="45"/>
      <c r="D968" s="45"/>
      <c r="E968" s="45"/>
      <c r="F968" s="45" t="str">
        <f t="shared" si="30"/>
        <v/>
      </c>
      <c r="G968" s="45" t="str">
        <f t="shared" si="31"/>
        <v/>
      </c>
    </row>
    <row r="969" spans="1:7">
      <c r="A969" s="98" t="s">
        <v>1778</v>
      </c>
      <c r="B969" s="107" t="s">
        <v>105</v>
      </c>
      <c r="C969" s="45"/>
      <c r="D969" s="45"/>
      <c r="E969" s="45"/>
      <c r="F969" s="45" t="str">
        <f t="shared" si="30"/>
        <v/>
      </c>
      <c r="G969" s="45" t="str">
        <f t="shared" si="31"/>
        <v/>
      </c>
    </row>
    <row r="970" spans="1:7">
      <c r="A970" s="98" t="s">
        <v>1779</v>
      </c>
      <c r="B970" s="107" t="s">
        <v>107</v>
      </c>
      <c r="C970" s="45"/>
      <c r="D970" s="45"/>
      <c r="E970" s="45"/>
      <c r="F970" s="45" t="str">
        <f t="shared" si="30"/>
        <v/>
      </c>
      <c r="G970" s="45" t="str">
        <f t="shared" si="31"/>
        <v/>
      </c>
    </row>
    <row r="971" spans="1:7">
      <c r="A971" s="98" t="s">
        <v>1780</v>
      </c>
      <c r="B971" s="107" t="s">
        <v>1781</v>
      </c>
      <c r="C971" s="45"/>
      <c r="D971" s="45"/>
      <c r="E971" s="45"/>
      <c r="F971" s="45" t="str">
        <f t="shared" si="30"/>
        <v/>
      </c>
      <c r="G971" s="45" t="str">
        <f t="shared" si="31"/>
        <v/>
      </c>
    </row>
    <row r="972" spans="1:7">
      <c r="A972" s="98" t="s">
        <v>1782</v>
      </c>
      <c r="B972" s="107" t="s">
        <v>1783</v>
      </c>
      <c r="C972" s="45"/>
      <c r="D972" s="45"/>
      <c r="E972" s="45"/>
      <c r="F972" s="45" t="str">
        <f t="shared" si="30"/>
        <v/>
      </c>
      <c r="G972" s="45" t="str">
        <f t="shared" si="31"/>
        <v/>
      </c>
    </row>
    <row r="973" spans="1:7">
      <c r="A973" s="98" t="s">
        <v>1784</v>
      </c>
      <c r="B973" s="107" t="s">
        <v>1785</v>
      </c>
      <c r="C973" s="45"/>
      <c r="D973" s="45"/>
      <c r="E973" s="45"/>
      <c r="F973" s="45" t="str">
        <f t="shared" si="30"/>
        <v/>
      </c>
      <c r="G973" s="45" t="str">
        <f t="shared" si="31"/>
        <v/>
      </c>
    </row>
    <row r="974" spans="1:7">
      <c r="A974" s="98" t="s">
        <v>1786</v>
      </c>
      <c r="B974" s="107" t="s">
        <v>1787</v>
      </c>
      <c r="C974" s="45"/>
      <c r="D974" s="45"/>
      <c r="E974" s="45"/>
      <c r="F974" s="45" t="str">
        <f t="shared" si="30"/>
        <v/>
      </c>
      <c r="G974" s="45" t="str">
        <f t="shared" si="31"/>
        <v/>
      </c>
    </row>
    <row r="975" spans="1:7">
      <c r="A975" s="98" t="s">
        <v>1788</v>
      </c>
      <c r="B975" s="107" t="s">
        <v>1789</v>
      </c>
      <c r="C975" s="45"/>
      <c r="D975" s="45"/>
      <c r="E975" s="45"/>
      <c r="F975" s="45" t="str">
        <f t="shared" si="30"/>
        <v/>
      </c>
      <c r="G975" s="45" t="str">
        <f t="shared" si="31"/>
        <v/>
      </c>
    </row>
    <row r="976" spans="1:7">
      <c r="A976" s="98" t="s">
        <v>1790</v>
      </c>
      <c r="B976" s="107" t="s">
        <v>1791</v>
      </c>
      <c r="C976" s="45"/>
      <c r="D976" s="45"/>
      <c r="E976" s="45"/>
      <c r="F976" s="45" t="str">
        <f t="shared" si="30"/>
        <v/>
      </c>
      <c r="G976" s="45" t="str">
        <f t="shared" si="31"/>
        <v/>
      </c>
    </row>
    <row r="977" spans="1:7">
      <c r="A977" s="98" t="s">
        <v>1792</v>
      </c>
      <c r="B977" s="107" t="s">
        <v>1793</v>
      </c>
      <c r="C977" s="45"/>
      <c r="D977" s="45"/>
      <c r="E977" s="45"/>
      <c r="F977" s="45" t="str">
        <f t="shared" si="30"/>
        <v/>
      </c>
      <c r="G977" s="45" t="str">
        <f t="shared" si="31"/>
        <v/>
      </c>
    </row>
    <row r="978" spans="1:7">
      <c r="A978" s="98" t="s">
        <v>1794</v>
      </c>
      <c r="B978" s="107" t="s">
        <v>1795</v>
      </c>
      <c r="C978" s="45"/>
      <c r="D978" s="45"/>
      <c r="E978" s="45"/>
      <c r="F978" s="45" t="str">
        <f t="shared" si="30"/>
        <v/>
      </c>
      <c r="G978" s="45" t="str">
        <f t="shared" si="31"/>
        <v/>
      </c>
    </row>
    <row r="979" spans="1:7">
      <c r="A979" s="98" t="s">
        <v>1796</v>
      </c>
      <c r="B979" s="107" t="s">
        <v>1797</v>
      </c>
      <c r="C979" s="45"/>
      <c r="D979" s="45"/>
      <c r="E979" s="45"/>
      <c r="F979" s="45" t="str">
        <f t="shared" si="30"/>
        <v/>
      </c>
      <c r="G979" s="45" t="str">
        <f t="shared" si="31"/>
        <v/>
      </c>
    </row>
    <row r="980" spans="1:7">
      <c r="A980" s="98" t="s">
        <v>1798</v>
      </c>
      <c r="B980" s="107" t="s">
        <v>1799</v>
      </c>
      <c r="C980" s="45"/>
      <c r="D980" s="45"/>
      <c r="E980" s="45"/>
      <c r="F980" s="45" t="str">
        <f t="shared" si="30"/>
        <v/>
      </c>
      <c r="G980" s="45" t="str">
        <f t="shared" si="31"/>
        <v/>
      </c>
    </row>
    <row r="981" spans="1:7">
      <c r="A981" s="98" t="s">
        <v>1800</v>
      </c>
      <c r="B981" s="107" t="s">
        <v>1801</v>
      </c>
      <c r="C981" s="45"/>
      <c r="D981" s="45"/>
      <c r="E981" s="45"/>
      <c r="F981" s="45" t="str">
        <f t="shared" si="30"/>
        <v/>
      </c>
      <c r="G981" s="45" t="str">
        <f t="shared" si="31"/>
        <v/>
      </c>
    </row>
    <row r="982" spans="1:7">
      <c r="A982" s="98" t="s">
        <v>1802</v>
      </c>
      <c r="B982" s="107" t="s">
        <v>1803</v>
      </c>
      <c r="C982" s="45"/>
      <c r="D982" s="45"/>
      <c r="E982" s="45"/>
      <c r="F982" s="45" t="str">
        <f t="shared" si="30"/>
        <v/>
      </c>
      <c r="G982" s="45" t="str">
        <f t="shared" si="31"/>
        <v/>
      </c>
    </row>
    <row r="983" spans="1:7">
      <c r="A983" s="98" t="s">
        <v>1804</v>
      </c>
      <c r="B983" s="107" t="s">
        <v>1805</v>
      </c>
      <c r="C983" s="45">
        <f>SUM(C984:C987)</f>
        <v>0</v>
      </c>
      <c r="D983" s="45">
        <f>SUM(D984:D987)</f>
        <v>0</v>
      </c>
      <c r="E983" s="45">
        <f>SUM(E984:E987)</f>
        <v>0</v>
      </c>
      <c r="F983" s="45" t="str">
        <f t="shared" si="30"/>
        <v/>
      </c>
      <c r="G983" s="45" t="str">
        <f t="shared" si="31"/>
        <v/>
      </c>
    </row>
    <row r="984" spans="1:7">
      <c r="A984" s="98" t="s">
        <v>1806</v>
      </c>
      <c r="B984" s="107" t="s">
        <v>103</v>
      </c>
      <c r="C984" s="45"/>
      <c r="D984" s="45"/>
      <c r="E984" s="45"/>
      <c r="F984" s="45" t="str">
        <f t="shared" si="30"/>
        <v/>
      </c>
      <c r="G984" s="45" t="str">
        <f t="shared" si="31"/>
        <v/>
      </c>
    </row>
    <row r="985" spans="1:7">
      <c r="A985" s="98" t="s">
        <v>1807</v>
      </c>
      <c r="B985" s="107" t="s">
        <v>105</v>
      </c>
      <c r="C985" s="45"/>
      <c r="D985" s="45"/>
      <c r="E985" s="45"/>
      <c r="F985" s="45" t="str">
        <f t="shared" si="30"/>
        <v/>
      </c>
      <c r="G985" s="45" t="str">
        <f t="shared" si="31"/>
        <v/>
      </c>
    </row>
    <row r="986" spans="1:7">
      <c r="A986" s="98" t="s">
        <v>1808</v>
      </c>
      <c r="B986" s="107" t="s">
        <v>107</v>
      </c>
      <c r="C986" s="45"/>
      <c r="D986" s="45"/>
      <c r="E986" s="45"/>
      <c r="F986" s="45" t="str">
        <f t="shared" si="30"/>
        <v/>
      </c>
      <c r="G986" s="45" t="str">
        <f t="shared" si="31"/>
        <v/>
      </c>
    </row>
    <row r="987" spans="1:7">
      <c r="A987" s="98" t="s">
        <v>1809</v>
      </c>
      <c r="B987" s="107" t="s">
        <v>1810</v>
      </c>
      <c r="C987" s="45"/>
      <c r="D987" s="45"/>
      <c r="E987" s="45"/>
      <c r="F987" s="45" t="str">
        <f t="shared" si="30"/>
        <v/>
      </c>
      <c r="G987" s="45" t="str">
        <f t="shared" si="31"/>
        <v/>
      </c>
    </row>
    <row r="988" spans="1:7">
      <c r="A988" s="98" t="s">
        <v>1811</v>
      </c>
      <c r="B988" s="107" t="s">
        <v>1812</v>
      </c>
      <c r="C988" s="45">
        <f>SUM(C989:C998)</f>
        <v>2</v>
      </c>
      <c r="D988" s="45">
        <f>SUM(D989:D998)</f>
        <v>2</v>
      </c>
      <c r="E988" s="45">
        <f>SUM(E989:E998)</f>
        <v>1</v>
      </c>
      <c r="F988" s="45">
        <f t="shared" si="30"/>
        <v>50</v>
      </c>
      <c r="G988" s="45">
        <f t="shared" si="31"/>
        <v>50</v>
      </c>
    </row>
    <row r="989" spans="1:7">
      <c r="A989" s="98" t="s">
        <v>1813</v>
      </c>
      <c r="B989" s="107" t="s">
        <v>103</v>
      </c>
      <c r="C989" s="45">
        <v>2</v>
      </c>
      <c r="D989" s="45">
        <v>2</v>
      </c>
      <c r="E989" s="45">
        <v>1</v>
      </c>
      <c r="F989" s="45">
        <f t="shared" si="30"/>
        <v>50</v>
      </c>
      <c r="G989" s="45">
        <f t="shared" si="31"/>
        <v>50</v>
      </c>
    </row>
    <row r="990" spans="1:7">
      <c r="A990" s="98" t="s">
        <v>1814</v>
      </c>
      <c r="B990" s="107" t="s">
        <v>105</v>
      </c>
      <c r="C990" s="45"/>
      <c r="D990" s="45"/>
      <c r="E990" s="45"/>
      <c r="F990" s="45" t="str">
        <f t="shared" si="30"/>
        <v/>
      </c>
      <c r="G990" s="45" t="str">
        <f t="shared" si="31"/>
        <v/>
      </c>
    </row>
    <row r="991" spans="1:7">
      <c r="A991" s="98" t="s">
        <v>1815</v>
      </c>
      <c r="B991" s="107" t="s">
        <v>107</v>
      </c>
      <c r="C991" s="45"/>
      <c r="D991" s="45"/>
      <c r="E991" s="45"/>
      <c r="F991" s="45" t="str">
        <f t="shared" si="30"/>
        <v/>
      </c>
      <c r="G991" s="45" t="str">
        <f t="shared" si="31"/>
        <v/>
      </c>
    </row>
    <row r="992" spans="1:7">
      <c r="A992" s="98" t="s">
        <v>1816</v>
      </c>
      <c r="B992" s="107" t="s">
        <v>1817</v>
      </c>
      <c r="C992" s="45"/>
      <c r="D992" s="45"/>
      <c r="E992" s="45"/>
      <c r="F992" s="45" t="str">
        <f t="shared" si="30"/>
        <v/>
      </c>
      <c r="G992" s="45" t="str">
        <f t="shared" si="31"/>
        <v/>
      </c>
    </row>
    <row r="993" spans="1:7">
      <c r="A993" s="98" t="s">
        <v>1818</v>
      </c>
      <c r="B993" s="107" t="s">
        <v>1819</v>
      </c>
      <c r="C993" s="45"/>
      <c r="D993" s="45"/>
      <c r="E993" s="45"/>
      <c r="F993" s="45" t="str">
        <f t="shared" si="30"/>
        <v/>
      </c>
      <c r="G993" s="45" t="str">
        <f t="shared" si="31"/>
        <v/>
      </c>
    </row>
    <row r="994" spans="1:7">
      <c r="A994" s="98" t="s">
        <v>1820</v>
      </c>
      <c r="B994" s="107" t="s">
        <v>1821</v>
      </c>
      <c r="C994" s="45"/>
      <c r="D994" s="45"/>
      <c r="E994" s="45"/>
      <c r="F994" s="45" t="str">
        <f t="shared" si="30"/>
        <v/>
      </c>
      <c r="G994" s="45" t="str">
        <f t="shared" si="31"/>
        <v/>
      </c>
    </row>
    <row r="995" spans="1:7">
      <c r="A995" s="98" t="s">
        <v>1822</v>
      </c>
      <c r="B995" s="107" t="s">
        <v>1823</v>
      </c>
      <c r="C995" s="45"/>
      <c r="D995" s="45"/>
      <c r="E995" s="45"/>
      <c r="F995" s="45" t="str">
        <f t="shared" si="30"/>
        <v/>
      </c>
      <c r="G995" s="45" t="str">
        <f t="shared" si="31"/>
        <v/>
      </c>
    </row>
    <row r="996" spans="1:7">
      <c r="A996" s="98" t="s">
        <v>1824</v>
      </c>
      <c r="B996" s="107" t="s">
        <v>1825</v>
      </c>
      <c r="C996" s="45"/>
      <c r="D996" s="45"/>
      <c r="E996" s="45"/>
      <c r="F996" s="45" t="str">
        <f t="shared" si="30"/>
        <v/>
      </c>
      <c r="G996" s="45" t="str">
        <f t="shared" si="31"/>
        <v/>
      </c>
    </row>
    <row r="997" spans="1:7">
      <c r="A997" s="98" t="s">
        <v>1826</v>
      </c>
      <c r="B997" s="107" t="s">
        <v>121</v>
      </c>
      <c r="C997" s="45"/>
      <c r="D997" s="45"/>
      <c r="E997" s="45"/>
      <c r="F997" s="45" t="str">
        <f t="shared" si="30"/>
        <v/>
      </c>
      <c r="G997" s="45" t="str">
        <f t="shared" si="31"/>
        <v/>
      </c>
    </row>
    <row r="998" spans="1:7">
      <c r="A998" s="98" t="s">
        <v>1827</v>
      </c>
      <c r="B998" s="107" t="s">
        <v>1828</v>
      </c>
      <c r="C998" s="45"/>
      <c r="D998" s="45"/>
      <c r="E998" s="45"/>
      <c r="F998" s="45" t="str">
        <f t="shared" si="30"/>
        <v/>
      </c>
      <c r="G998" s="45" t="str">
        <f t="shared" si="31"/>
        <v/>
      </c>
    </row>
    <row r="999" spans="1:7">
      <c r="A999" s="98" t="s">
        <v>1829</v>
      </c>
      <c r="B999" s="107" t="s">
        <v>1830</v>
      </c>
      <c r="C999" s="45">
        <f>SUM(C1000:C1005)</f>
        <v>0</v>
      </c>
      <c r="D999" s="45">
        <f>SUM(D1000:D1005)</f>
        <v>0</v>
      </c>
      <c r="E999" s="45">
        <f>SUM(E1000:E1005)</f>
        <v>0</v>
      </c>
      <c r="F999" s="45" t="str">
        <f t="shared" si="30"/>
        <v/>
      </c>
      <c r="G999" s="45" t="str">
        <f t="shared" si="31"/>
        <v/>
      </c>
    </row>
    <row r="1000" spans="1:7">
      <c r="A1000" s="98" t="s">
        <v>1831</v>
      </c>
      <c r="B1000" s="107" t="s">
        <v>103</v>
      </c>
      <c r="C1000" s="45"/>
      <c r="D1000" s="45"/>
      <c r="E1000" s="45"/>
      <c r="F1000" s="45" t="str">
        <f t="shared" si="30"/>
        <v/>
      </c>
      <c r="G1000" s="45" t="str">
        <f t="shared" si="31"/>
        <v/>
      </c>
    </row>
    <row r="1001" spans="1:7">
      <c r="A1001" s="98" t="s">
        <v>1832</v>
      </c>
      <c r="B1001" s="107" t="s">
        <v>105</v>
      </c>
      <c r="C1001" s="45"/>
      <c r="D1001" s="45"/>
      <c r="E1001" s="45"/>
      <c r="F1001" s="45" t="str">
        <f t="shared" si="30"/>
        <v/>
      </c>
      <c r="G1001" s="45" t="str">
        <f t="shared" si="31"/>
        <v/>
      </c>
    </row>
    <row r="1002" spans="1:7">
      <c r="A1002" s="98" t="s">
        <v>1833</v>
      </c>
      <c r="B1002" s="107" t="s">
        <v>107</v>
      </c>
      <c r="C1002" s="45"/>
      <c r="D1002" s="45"/>
      <c r="E1002" s="45"/>
      <c r="F1002" s="45" t="str">
        <f t="shared" si="30"/>
        <v/>
      </c>
      <c r="G1002" s="45" t="str">
        <f t="shared" si="31"/>
        <v/>
      </c>
    </row>
    <row r="1003" spans="1:7">
      <c r="A1003" s="98" t="s">
        <v>1834</v>
      </c>
      <c r="B1003" s="107" t="s">
        <v>1835</v>
      </c>
      <c r="C1003" s="45"/>
      <c r="D1003" s="45"/>
      <c r="E1003" s="45"/>
      <c r="F1003" s="45" t="str">
        <f t="shared" si="30"/>
        <v/>
      </c>
      <c r="G1003" s="45" t="str">
        <f t="shared" si="31"/>
        <v/>
      </c>
    </row>
    <row r="1004" spans="1:7">
      <c r="A1004" s="98" t="s">
        <v>1836</v>
      </c>
      <c r="B1004" s="107" t="s">
        <v>1837</v>
      </c>
      <c r="C1004" s="45"/>
      <c r="D1004" s="45"/>
      <c r="E1004" s="45"/>
      <c r="F1004" s="45" t="str">
        <f t="shared" si="30"/>
        <v/>
      </c>
      <c r="G1004" s="45" t="str">
        <f t="shared" si="31"/>
        <v/>
      </c>
    </row>
    <row r="1005" spans="1:7">
      <c r="A1005" s="98" t="s">
        <v>1838</v>
      </c>
      <c r="B1005" s="107" t="s">
        <v>1839</v>
      </c>
      <c r="C1005" s="45"/>
      <c r="D1005" s="45"/>
      <c r="E1005" s="45"/>
      <c r="F1005" s="45" t="str">
        <f t="shared" si="30"/>
        <v/>
      </c>
      <c r="G1005" s="45" t="str">
        <f t="shared" si="31"/>
        <v/>
      </c>
    </row>
    <row r="1006" spans="1:7">
      <c r="A1006" s="98" t="s">
        <v>1840</v>
      </c>
      <c r="B1006" s="107" t="s">
        <v>1841</v>
      </c>
      <c r="C1006" s="45">
        <f>SUM(C1007:C1013)</f>
        <v>340</v>
      </c>
      <c r="D1006" s="45">
        <f>SUM(D1007:D1013)</f>
        <v>331</v>
      </c>
      <c r="E1006" s="45">
        <f>SUM(E1007:E1013)</f>
        <v>250</v>
      </c>
      <c r="F1006" s="45">
        <f t="shared" si="30"/>
        <v>74</v>
      </c>
      <c r="G1006" s="45">
        <f t="shared" si="31"/>
        <v>76</v>
      </c>
    </row>
    <row r="1007" spans="1:7">
      <c r="A1007" s="98" t="s">
        <v>1842</v>
      </c>
      <c r="B1007" s="107" t="s">
        <v>103</v>
      </c>
      <c r="C1007" s="45">
        <v>340</v>
      </c>
      <c r="D1007" s="45">
        <v>331</v>
      </c>
      <c r="E1007" s="45">
        <v>250</v>
      </c>
      <c r="F1007" s="45">
        <f t="shared" si="30"/>
        <v>74</v>
      </c>
      <c r="G1007" s="45">
        <f t="shared" si="31"/>
        <v>76</v>
      </c>
    </row>
    <row r="1008" spans="1:7">
      <c r="A1008" s="98" t="s">
        <v>1843</v>
      </c>
      <c r="B1008" s="107" t="s">
        <v>105</v>
      </c>
      <c r="C1008" s="45"/>
      <c r="D1008" s="45"/>
      <c r="E1008" s="45"/>
      <c r="F1008" s="45" t="str">
        <f t="shared" si="30"/>
        <v/>
      </c>
      <c r="G1008" s="45" t="str">
        <f t="shared" si="31"/>
        <v/>
      </c>
    </row>
    <row r="1009" spans="1:7">
      <c r="A1009" s="98" t="s">
        <v>1844</v>
      </c>
      <c r="B1009" s="107" t="s">
        <v>107</v>
      </c>
      <c r="C1009" s="45"/>
      <c r="D1009" s="45"/>
      <c r="E1009" s="45"/>
      <c r="F1009" s="45" t="str">
        <f t="shared" si="30"/>
        <v/>
      </c>
      <c r="G1009" s="45" t="str">
        <f t="shared" si="31"/>
        <v/>
      </c>
    </row>
    <row r="1010" spans="1:7">
      <c r="A1010" s="98" t="s">
        <v>1845</v>
      </c>
      <c r="B1010" s="107" t="s">
        <v>1846</v>
      </c>
      <c r="C1010" s="45"/>
      <c r="D1010" s="45"/>
      <c r="E1010" s="45"/>
      <c r="F1010" s="45" t="str">
        <f t="shared" si="30"/>
        <v/>
      </c>
      <c r="G1010" s="45" t="str">
        <f t="shared" si="31"/>
        <v/>
      </c>
    </row>
    <row r="1011" spans="1:7">
      <c r="A1011" s="98" t="s">
        <v>1847</v>
      </c>
      <c r="B1011" s="107" t="s">
        <v>1848</v>
      </c>
      <c r="C1011" s="45"/>
      <c r="D1011" s="45"/>
      <c r="E1011" s="45"/>
      <c r="F1011" s="45" t="str">
        <f t="shared" si="30"/>
        <v/>
      </c>
      <c r="G1011" s="45" t="str">
        <f t="shared" si="31"/>
        <v/>
      </c>
    </row>
    <row r="1012" spans="1:7">
      <c r="A1012" s="98" t="s">
        <v>1849</v>
      </c>
      <c r="B1012" s="107" t="s">
        <v>1850</v>
      </c>
      <c r="C1012" s="45"/>
      <c r="D1012" s="45"/>
      <c r="E1012" s="45"/>
      <c r="F1012" s="45" t="str">
        <f t="shared" si="30"/>
        <v/>
      </c>
      <c r="G1012" s="45" t="str">
        <f t="shared" si="31"/>
        <v/>
      </c>
    </row>
    <row r="1013" spans="1:7">
      <c r="A1013" s="98" t="s">
        <v>1851</v>
      </c>
      <c r="B1013" s="107" t="s">
        <v>1852</v>
      </c>
      <c r="C1013" s="45"/>
      <c r="D1013" s="45"/>
      <c r="E1013" s="45"/>
      <c r="F1013" s="45" t="str">
        <f t="shared" si="30"/>
        <v/>
      </c>
      <c r="G1013" s="45" t="str">
        <f t="shared" si="31"/>
        <v/>
      </c>
    </row>
    <row r="1014" spans="1:7">
      <c r="A1014" s="98" t="s">
        <v>1853</v>
      </c>
      <c r="B1014" s="107" t="s">
        <v>1854</v>
      </c>
      <c r="C1014" s="45">
        <f>SUM(C1015:C1019)</f>
        <v>0</v>
      </c>
      <c r="D1014" s="45">
        <f>SUM(D1015:D1019)</f>
        <v>0</v>
      </c>
      <c r="E1014" s="45">
        <f>SUM(E1015:E1019)</f>
        <v>0</v>
      </c>
      <c r="F1014" s="45" t="str">
        <f t="shared" si="30"/>
        <v/>
      </c>
      <c r="G1014" s="45" t="str">
        <f t="shared" si="31"/>
        <v/>
      </c>
    </row>
    <row r="1015" spans="1:7">
      <c r="A1015" s="98" t="s">
        <v>1855</v>
      </c>
      <c r="B1015" s="107" t="s">
        <v>1856</v>
      </c>
      <c r="C1015" s="45"/>
      <c r="D1015" s="45"/>
      <c r="E1015" s="45"/>
      <c r="F1015" s="45" t="str">
        <f t="shared" si="30"/>
        <v/>
      </c>
      <c r="G1015" s="45" t="str">
        <f t="shared" si="31"/>
        <v/>
      </c>
    </row>
    <row r="1016" spans="1:7">
      <c r="A1016" s="98" t="s">
        <v>1857</v>
      </c>
      <c r="B1016" s="107" t="s">
        <v>1858</v>
      </c>
      <c r="C1016" s="45"/>
      <c r="D1016" s="45"/>
      <c r="E1016" s="45"/>
      <c r="F1016" s="45" t="str">
        <f t="shared" si="30"/>
        <v/>
      </c>
      <c r="G1016" s="45" t="str">
        <f t="shared" si="31"/>
        <v/>
      </c>
    </row>
    <row r="1017" spans="1:7">
      <c r="A1017" s="98" t="s">
        <v>1859</v>
      </c>
      <c r="B1017" s="107" t="s">
        <v>1860</v>
      </c>
      <c r="C1017" s="45"/>
      <c r="D1017" s="45"/>
      <c r="E1017" s="45"/>
      <c r="F1017" s="45" t="str">
        <f t="shared" si="30"/>
        <v/>
      </c>
      <c r="G1017" s="45" t="str">
        <f t="shared" si="31"/>
        <v/>
      </c>
    </row>
    <row r="1018" spans="1:7">
      <c r="A1018" s="98" t="s">
        <v>1861</v>
      </c>
      <c r="B1018" s="107" t="s">
        <v>1862</v>
      </c>
      <c r="C1018" s="45"/>
      <c r="D1018" s="45"/>
      <c r="E1018" s="45"/>
      <c r="F1018" s="45" t="str">
        <f t="shared" si="30"/>
        <v/>
      </c>
      <c r="G1018" s="45" t="str">
        <f t="shared" si="31"/>
        <v/>
      </c>
    </row>
    <row r="1019" spans="1:7">
      <c r="A1019" s="98" t="s">
        <v>1863</v>
      </c>
      <c r="B1019" s="107" t="s">
        <v>1864</v>
      </c>
      <c r="C1019" s="45"/>
      <c r="D1019" s="45"/>
      <c r="E1019" s="45"/>
      <c r="F1019" s="45" t="str">
        <f t="shared" si="30"/>
        <v/>
      </c>
      <c r="G1019" s="45" t="str">
        <f t="shared" si="31"/>
        <v/>
      </c>
    </row>
    <row r="1020" spans="1:7">
      <c r="A1020" s="98" t="s">
        <v>1865</v>
      </c>
      <c r="B1020" s="107" t="s">
        <v>66</v>
      </c>
      <c r="C1020" s="45">
        <f>SUM(C1021,C1031,C1037)</f>
        <v>92</v>
      </c>
      <c r="D1020" s="45">
        <f>SUM(D1021,D1031,D1037)</f>
        <v>779</v>
      </c>
      <c r="E1020" s="45">
        <f>SUM(E1021,E1031,E1037)</f>
        <v>1377</v>
      </c>
      <c r="F1020" s="45">
        <f t="shared" si="30"/>
        <v>1497</v>
      </c>
      <c r="G1020" s="45">
        <f t="shared" si="31"/>
        <v>177</v>
      </c>
    </row>
    <row r="1021" spans="1:7">
      <c r="A1021" s="98" t="s">
        <v>1866</v>
      </c>
      <c r="B1021" s="107" t="s">
        <v>1867</v>
      </c>
      <c r="C1021" s="45">
        <f>SUM(C1022:C1030)</f>
        <v>92</v>
      </c>
      <c r="D1021" s="45">
        <f>SUM(D1022:D1030)</f>
        <v>90</v>
      </c>
      <c r="E1021" s="45">
        <f>SUM(E1022:E1030)</f>
        <v>98</v>
      </c>
      <c r="F1021" s="45">
        <f t="shared" si="30"/>
        <v>107</v>
      </c>
      <c r="G1021" s="45">
        <f t="shared" si="31"/>
        <v>109</v>
      </c>
    </row>
    <row r="1022" spans="1:7">
      <c r="A1022" s="98" t="s">
        <v>1868</v>
      </c>
      <c r="B1022" s="107" t="s">
        <v>103</v>
      </c>
      <c r="C1022" s="45">
        <v>81</v>
      </c>
      <c r="D1022" s="45">
        <v>80</v>
      </c>
      <c r="E1022" s="45">
        <v>98</v>
      </c>
      <c r="F1022" s="45">
        <f t="shared" si="30"/>
        <v>121</v>
      </c>
      <c r="G1022" s="45">
        <f t="shared" si="31"/>
        <v>123</v>
      </c>
    </row>
    <row r="1023" spans="1:7">
      <c r="A1023" s="98" t="s">
        <v>1869</v>
      </c>
      <c r="B1023" s="107" t="s">
        <v>105</v>
      </c>
      <c r="C1023" s="45"/>
      <c r="D1023" s="45"/>
      <c r="E1023" s="45"/>
      <c r="F1023" s="45" t="str">
        <f t="shared" si="30"/>
        <v/>
      </c>
      <c r="G1023" s="45" t="str">
        <f t="shared" si="31"/>
        <v/>
      </c>
    </row>
    <row r="1024" spans="1:7">
      <c r="A1024" s="98" t="s">
        <v>1870</v>
      </c>
      <c r="B1024" s="107" t="s">
        <v>107</v>
      </c>
      <c r="C1024" s="45"/>
      <c r="D1024" s="45"/>
      <c r="E1024" s="45"/>
      <c r="F1024" s="45" t="str">
        <f t="shared" si="30"/>
        <v/>
      </c>
      <c r="G1024" s="45" t="str">
        <f t="shared" si="31"/>
        <v/>
      </c>
    </row>
    <row r="1025" spans="1:7">
      <c r="A1025" s="98" t="s">
        <v>1871</v>
      </c>
      <c r="B1025" s="107" t="s">
        <v>1872</v>
      </c>
      <c r="C1025" s="45"/>
      <c r="D1025" s="45"/>
      <c r="E1025" s="45"/>
      <c r="F1025" s="45" t="str">
        <f t="shared" si="30"/>
        <v/>
      </c>
      <c r="G1025" s="45" t="str">
        <f t="shared" si="31"/>
        <v/>
      </c>
    </row>
    <row r="1026" spans="1:7">
      <c r="A1026" s="98" t="s">
        <v>1873</v>
      </c>
      <c r="B1026" s="107" t="s">
        <v>1874</v>
      </c>
      <c r="C1026" s="45"/>
      <c r="D1026" s="45"/>
      <c r="E1026" s="45"/>
      <c r="F1026" s="45" t="str">
        <f t="shared" si="30"/>
        <v/>
      </c>
      <c r="G1026" s="45" t="str">
        <f t="shared" si="31"/>
        <v/>
      </c>
    </row>
    <row r="1027" spans="1:7">
      <c r="A1027" s="98" t="s">
        <v>1875</v>
      </c>
      <c r="B1027" s="107" t="s">
        <v>1876</v>
      </c>
      <c r="C1027" s="45"/>
      <c r="D1027" s="45"/>
      <c r="E1027" s="45"/>
      <c r="F1027" s="45" t="str">
        <f t="shared" si="30"/>
        <v/>
      </c>
      <c r="G1027" s="45" t="str">
        <f t="shared" si="31"/>
        <v/>
      </c>
    </row>
    <row r="1028" spans="1:7">
      <c r="A1028" s="98" t="s">
        <v>1877</v>
      </c>
      <c r="B1028" s="107" t="s">
        <v>1878</v>
      </c>
      <c r="C1028" s="45"/>
      <c r="D1028" s="45"/>
      <c r="E1028" s="45"/>
      <c r="F1028" s="45" t="str">
        <f t="shared" si="30"/>
        <v/>
      </c>
      <c r="G1028" s="45" t="str">
        <f t="shared" si="31"/>
        <v/>
      </c>
    </row>
    <row r="1029" spans="1:7">
      <c r="A1029" s="98" t="s">
        <v>1879</v>
      </c>
      <c r="B1029" s="107" t="s">
        <v>121</v>
      </c>
      <c r="C1029" s="45"/>
      <c r="D1029" s="45"/>
      <c r="E1029" s="45"/>
      <c r="F1029" s="45" t="str">
        <f t="shared" si="30"/>
        <v/>
      </c>
      <c r="G1029" s="45" t="str">
        <f t="shared" si="31"/>
        <v/>
      </c>
    </row>
    <row r="1030" spans="1:7">
      <c r="A1030" s="98" t="s">
        <v>1880</v>
      </c>
      <c r="B1030" s="107" t="s">
        <v>1881</v>
      </c>
      <c r="C1030" s="45">
        <v>11</v>
      </c>
      <c r="D1030" s="45">
        <v>10</v>
      </c>
      <c r="E1030" s="45"/>
      <c r="F1030" s="45">
        <f t="shared" ref="F1030:F1093" si="32">IF(C1030=0,"",ROUND(E1030/C1030*100,1))</f>
        <v>0</v>
      </c>
      <c r="G1030" s="45">
        <f t="shared" ref="G1030:G1093" si="33">IF(D1030=0,"",ROUND(E1030/D1030*100,1))</f>
        <v>0</v>
      </c>
    </row>
    <row r="1031" spans="1:7">
      <c r="A1031" s="98" t="s">
        <v>1882</v>
      </c>
      <c r="B1031" s="107" t="s">
        <v>1883</v>
      </c>
      <c r="C1031" s="45">
        <f>SUM(C1032:C1036)</f>
        <v>0</v>
      </c>
      <c r="D1031" s="45">
        <f>SUM(D1032:D1036)</f>
        <v>40</v>
      </c>
      <c r="E1031" s="45">
        <f>SUM(E1032:E1036)</f>
        <v>0</v>
      </c>
      <c r="F1031" s="45" t="str">
        <f t="shared" si="32"/>
        <v/>
      </c>
      <c r="G1031" s="45">
        <f t="shared" si="33"/>
        <v>0</v>
      </c>
    </row>
    <row r="1032" spans="1:7">
      <c r="A1032" s="98" t="s">
        <v>1884</v>
      </c>
      <c r="B1032" s="107" t="s">
        <v>103</v>
      </c>
      <c r="C1032" s="45"/>
      <c r="D1032" s="45"/>
      <c r="E1032" s="45"/>
      <c r="F1032" s="45" t="str">
        <f t="shared" si="32"/>
        <v/>
      </c>
      <c r="G1032" s="45" t="str">
        <f t="shared" si="33"/>
        <v/>
      </c>
    </row>
    <row r="1033" spans="1:7">
      <c r="A1033" s="98" t="s">
        <v>1885</v>
      </c>
      <c r="B1033" s="107" t="s">
        <v>105</v>
      </c>
      <c r="C1033" s="45"/>
      <c r="D1033" s="45"/>
      <c r="E1033" s="45"/>
      <c r="F1033" s="45" t="str">
        <f t="shared" si="32"/>
        <v/>
      </c>
      <c r="G1033" s="45" t="str">
        <f t="shared" si="33"/>
        <v/>
      </c>
    </row>
    <row r="1034" spans="1:7">
      <c r="A1034" s="98" t="s">
        <v>1886</v>
      </c>
      <c r="B1034" s="107" t="s">
        <v>107</v>
      </c>
      <c r="C1034" s="45"/>
      <c r="D1034" s="45"/>
      <c r="E1034" s="45"/>
      <c r="F1034" s="45" t="str">
        <f t="shared" si="32"/>
        <v/>
      </c>
      <c r="G1034" s="45" t="str">
        <f t="shared" si="33"/>
        <v/>
      </c>
    </row>
    <row r="1035" spans="1:7">
      <c r="A1035" s="98" t="s">
        <v>1887</v>
      </c>
      <c r="B1035" s="107" t="s">
        <v>1888</v>
      </c>
      <c r="C1035" s="45"/>
      <c r="D1035" s="45"/>
      <c r="E1035" s="45"/>
      <c r="F1035" s="45" t="str">
        <f t="shared" si="32"/>
        <v/>
      </c>
      <c r="G1035" s="45" t="str">
        <f t="shared" si="33"/>
        <v/>
      </c>
    </row>
    <row r="1036" spans="1:7">
      <c r="A1036" s="98" t="s">
        <v>1889</v>
      </c>
      <c r="B1036" s="107" t="s">
        <v>1890</v>
      </c>
      <c r="C1036" s="45"/>
      <c r="D1036" s="45">
        <v>40</v>
      </c>
      <c r="E1036" s="45"/>
      <c r="F1036" s="45" t="str">
        <f t="shared" si="32"/>
        <v/>
      </c>
      <c r="G1036" s="45">
        <f t="shared" si="33"/>
        <v>0</v>
      </c>
    </row>
    <row r="1037" spans="1:7">
      <c r="A1037" s="98" t="s">
        <v>1891</v>
      </c>
      <c r="B1037" s="107" t="s">
        <v>1892</v>
      </c>
      <c r="C1037" s="45">
        <f>SUM(C1038:C1039)</f>
        <v>0</v>
      </c>
      <c r="D1037" s="45">
        <f>SUM(D1038:D1039)</f>
        <v>649</v>
      </c>
      <c r="E1037" s="45">
        <f>SUM(E1038:E1039)</f>
        <v>1279</v>
      </c>
      <c r="F1037" s="45" t="str">
        <f t="shared" si="32"/>
        <v/>
      </c>
      <c r="G1037" s="45">
        <f t="shared" si="33"/>
        <v>197</v>
      </c>
    </row>
    <row r="1038" spans="1:7">
      <c r="A1038" s="98" t="s">
        <v>1893</v>
      </c>
      <c r="B1038" s="107" t="s">
        <v>1894</v>
      </c>
      <c r="C1038" s="45"/>
      <c r="D1038" s="45"/>
      <c r="E1038" s="45"/>
      <c r="F1038" s="45" t="str">
        <f t="shared" si="32"/>
        <v/>
      </c>
      <c r="G1038" s="45" t="str">
        <f t="shared" si="33"/>
        <v/>
      </c>
    </row>
    <row r="1039" spans="1:7">
      <c r="A1039" s="98" t="s">
        <v>1895</v>
      </c>
      <c r="B1039" s="107" t="s">
        <v>1896</v>
      </c>
      <c r="C1039" s="45"/>
      <c r="D1039" s="45">
        <v>649</v>
      </c>
      <c r="E1039" s="45">
        <v>1279</v>
      </c>
      <c r="F1039" s="45" t="str">
        <f t="shared" si="32"/>
        <v/>
      </c>
      <c r="G1039" s="45">
        <f t="shared" si="33"/>
        <v>197</v>
      </c>
    </row>
    <row r="1040" spans="1:7">
      <c r="A1040" s="98" t="s">
        <v>1897</v>
      </c>
      <c r="B1040" s="107" t="s">
        <v>67</v>
      </c>
      <c r="C1040" s="45">
        <f>SUM(C1041,C1048,C1058,C1064,C1067)</f>
        <v>0</v>
      </c>
      <c r="D1040" s="45">
        <f>SUM(D1041,D1048,D1058,D1064,D1067)</f>
        <v>0</v>
      </c>
      <c r="E1040" s="45">
        <f>SUM(E1041,E1048,E1058,E1064,E1067)</f>
        <v>0</v>
      </c>
      <c r="F1040" s="45" t="str">
        <f t="shared" si="32"/>
        <v/>
      </c>
      <c r="G1040" s="45" t="str">
        <f t="shared" si="33"/>
        <v/>
      </c>
    </row>
    <row r="1041" spans="1:7">
      <c r="A1041" s="98" t="s">
        <v>1898</v>
      </c>
      <c r="B1041" s="107" t="s">
        <v>1899</v>
      </c>
      <c r="C1041" s="45">
        <f>SUM(C1042:C1047)</f>
        <v>0</v>
      </c>
      <c r="D1041" s="45">
        <f>SUM(D1042:D1047)</f>
        <v>0</v>
      </c>
      <c r="E1041" s="45">
        <f>SUM(E1042:E1047)</f>
        <v>0</v>
      </c>
      <c r="F1041" s="45" t="str">
        <f t="shared" si="32"/>
        <v/>
      </c>
      <c r="G1041" s="45" t="str">
        <f t="shared" si="33"/>
        <v/>
      </c>
    </row>
    <row r="1042" spans="1:7">
      <c r="A1042" s="98" t="s">
        <v>1900</v>
      </c>
      <c r="B1042" s="107" t="s">
        <v>103</v>
      </c>
      <c r="C1042" s="45"/>
      <c r="D1042" s="45"/>
      <c r="E1042" s="45"/>
      <c r="F1042" s="45" t="str">
        <f t="shared" si="32"/>
        <v/>
      </c>
      <c r="G1042" s="45" t="str">
        <f t="shared" si="33"/>
        <v/>
      </c>
    </row>
    <row r="1043" spans="1:7">
      <c r="A1043" s="98" t="s">
        <v>1901</v>
      </c>
      <c r="B1043" s="107" t="s">
        <v>105</v>
      </c>
      <c r="C1043" s="45"/>
      <c r="D1043" s="45"/>
      <c r="E1043" s="45"/>
      <c r="F1043" s="45" t="str">
        <f t="shared" si="32"/>
        <v/>
      </c>
      <c r="G1043" s="45" t="str">
        <f t="shared" si="33"/>
        <v/>
      </c>
    </row>
    <row r="1044" spans="1:7">
      <c r="A1044" s="98" t="s">
        <v>1902</v>
      </c>
      <c r="B1044" s="107" t="s">
        <v>107</v>
      </c>
      <c r="C1044" s="45"/>
      <c r="D1044" s="45"/>
      <c r="E1044" s="45"/>
      <c r="F1044" s="45" t="str">
        <f t="shared" si="32"/>
        <v/>
      </c>
      <c r="G1044" s="45" t="str">
        <f t="shared" si="33"/>
        <v/>
      </c>
    </row>
    <row r="1045" spans="1:7">
      <c r="A1045" s="98" t="s">
        <v>1903</v>
      </c>
      <c r="B1045" s="107" t="s">
        <v>1904</v>
      </c>
      <c r="C1045" s="45"/>
      <c r="D1045" s="45"/>
      <c r="E1045" s="45"/>
      <c r="F1045" s="45" t="str">
        <f t="shared" si="32"/>
        <v/>
      </c>
      <c r="G1045" s="45" t="str">
        <f t="shared" si="33"/>
        <v/>
      </c>
    </row>
    <row r="1046" spans="1:7">
      <c r="A1046" s="98" t="s">
        <v>1905</v>
      </c>
      <c r="B1046" s="107" t="s">
        <v>121</v>
      </c>
      <c r="C1046" s="45"/>
      <c r="D1046" s="45"/>
      <c r="E1046" s="45"/>
      <c r="F1046" s="45" t="str">
        <f t="shared" si="32"/>
        <v/>
      </c>
      <c r="G1046" s="45" t="str">
        <f t="shared" si="33"/>
        <v/>
      </c>
    </row>
    <row r="1047" spans="1:7">
      <c r="A1047" s="98" t="s">
        <v>1906</v>
      </c>
      <c r="B1047" s="107" t="s">
        <v>1907</v>
      </c>
      <c r="C1047" s="45"/>
      <c r="D1047" s="45"/>
      <c r="E1047" s="45"/>
      <c r="F1047" s="45" t="str">
        <f t="shared" si="32"/>
        <v/>
      </c>
      <c r="G1047" s="45" t="str">
        <f t="shared" si="33"/>
        <v/>
      </c>
    </row>
    <row r="1048" spans="1:7">
      <c r="A1048" s="98" t="s">
        <v>1908</v>
      </c>
      <c r="B1048" s="107" t="s">
        <v>1909</v>
      </c>
      <c r="C1048" s="45">
        <f>SUM(C1049:C1057)</f>
        <v>0</v>
      </c>
      <c r="D1048" s="45">
        <f>SUM(D1049:D1057)</f>
        <v>0</v>
      </c>
      <c r="E1048" s="45">
        <f>SUM(E1049:E1057)</f>
        <v>0</v>
      </c>
      <c r="F1048" s="45" t="str">
        <f t="shared" si="32"/>
        <v/>
      </c>
      <c r="G1048" s="45" t="str">
        <f t="shared" si="33"/>
        <v/>
      </c>
    </row>
    <row r="1049" spans="1:7">
      <c r="A1049" s="98" t="s">
        <v>1910</v>
      </c>
      <c r="B1049" s="107" t="s">
        <v>1911</v>
      </c>
      <c r="C1049" s="45"/>
      <c r="D1049" s="45"/>
      <c r="E1049" s="45"/>
      <c r="F1049" s="45" t="str">
        <f t="shared" si="32"/>
        <v/>
      </c>
      <c r="G1049" s="45" t="str">
        <f t="shared" si="33"/>
        <v/>
      </c>
    </row>
    <row r="1050" spans="1:7">
      <c r="A1050" s="98" t="s">
        <v>1912</v>
      </c>
      <c r="B1050" s="107" t="s">
        <v>1913</v>
      </c>
      <c r="C1050" s="45"/>
      <c r="D1050" s="45"/>
      <c r="E1050" s="45"/>
      <c r="F1050" s="45" t="str">
        <f t="shared" si="32"/>
        <v/>
      </c>
      <c r="G1050" s="45" t="str">
        <f t="shared" si="33"/>
        <v/>
      </c>
    </row>
    <row r="1051" spans="1:7">
      <c r="A1051" s="98" t="s">
        <v>1914</v>
      </c>
      <c r="B1051" s="107" t="s">
        <v>1915</v>
      </c>
      <c r="C1051" s="45"/>
      <c r="D1051" s="45"/>
      <c r="E1051" s="45"/>
      <c r="F1051" s="45" t="str">
        <f t="shared" si="32"/>
        <v/>
      </c>
      <c r="G1051" s="45" t="str">
        <f t="shared" si="33"/>
        <v/>
      </c>
    </row>
    <row r="1052" spans="1:7">
      <c r="A1052" s="98" t="s">
        <v>1916</v>
      </c>
      <c r="B1052" s="107" t="s">
        <v>1917</v>
      </c>
      <c r="C1052" s="45"/>
      <c r="D1052" s="45"/>
      <c r="E1052" s="45"/>
      <c r="F1052" s="45" t="str">
        <f t="shared" si="32"/>
        <v/>
      </c>
      <c r="G1052" s="45" t="str">
        <f t="shared" si="33"/>
        <v/>
      </c>
    </row>
    <row r="1053" spans="1:7">
      <c r="A1053" s="98" t="s">
        <v>1918</v>
      </c>
      <c r="B1053" s="107" t="s">
        <v>1919</v>
      </c>
      <c r="C1053" s="45"/>
      <c r="D1053" s="45"/>
      <c r="E1053" s="45"/>
      <c r="F1053" s="45" t="str">
        <f t="shared" si="32"/>
        <v/>
      </c>
      <c r="G1053" s="45" t="str">
        <f t="shared" si="33"/>
        <v/>
      </c>
    </row>
    <row r="1054" spans="1:7">
      <c r="A1054" s="98" t="s">
        <v>1920</v>
      </c>
      <c r="B1054" s="107" t="s">
        <v>1921</v>
      </c>
      <c r="C1054" s="45"/>
      <c r="D1054" s="45"/>
      <c r="E1054" s="45"/>
      <c r="F1054" s="45" t="str">
        <f t="shared" si="32"/>
        <v/>
      </c>
      <c r="G1054" s="45" t="str">
        <f t="shared" si="33"/>
        <v/>
      </c>
    </row>
    <row r="1055" spans="1:7">
      <c r="A1055" s="98" t="s">
        <v>1922</v>
      </c>
      <c r="B1055" s="107" t="s">
        <v>1923</v>
      </c>
      <c r="C1055" s="45"/>
      <c r="D1055" s="45"/>
      <c r="E1055" s="45"/>
      <c r="F1055" s="45" t="str">
        <f t="shared" si="32"/>
        <v/>
      </c>
      <c r="G1055" s="45" t="str">
        <f t="shared" si="33"/>
        <v/>
      </c>
    </row>
    <row r="1056" spans="1:7">
      <c r="A1056" s="98" t="s">
        <v>1924</v>
      </c>
      <c r="B1056" s="107" t="s">
        <v>1925</v>
      </c>
      <c r="C1056" s="45"/>
      <c r="D1056" s="45"/>
      <c r="E1056" s="45"/>
      <c r="F1056" s="45" t="str">
        <f t="shared" si="32"/>
        <v/>
      </c>
      <c r="G1056" s="45" t="str">
        <f t="shared" si="33"/>
        <v/>
      </c>
    </row>
    <row r="1057" spans="1:7">
      <c r="A1057" s="98" t="s">
        <v>1926</v>
      </c>
      <c r="B1057" s="107" t="s">
        <v>1927</v>
      </c>
      <c r="C1057" s="45"/>
      <c r="D1057" s="45"/>
      <c r="E1057" s="45"/>
      <c r="F1057" s="45" t="str">
        <f t="shared" si="32"/>
        <v/>
      </c>
      <c r="G1057" s="45" t="str">
        <f t="shared" si="33"/>
        <v/>
      </c>
    </row>
    <row r="1058" spans="1:7">
      <c r="A1058" s="98" t="s">
        <v>1928</v>
      </c>
      <c r="B1058" s="107" t="s">
        <v>1929</v>
      </c>
      <c r="C1058" s="45">
        <f>SUM(C1059:C1063)</f>
        <v>0</v>
      </c>
      <c r="D1058" s="45">
        <f>SUM(D1059:D1063)</f>
        <v>0</v>
      </c>
      <c r="E1058" s="45">
        <f>SUM(E1059:E1063)</f>
        <v>0</v>
      </c>
      <c r="F1058" s="45" t="str">
        <f t="shared" si="32"/>
        <v/>
      </c>
      <c r="G1058" s="45" t="str">
        <f t="shared" si="33"/>
        <v/>
      </c>
    </row>
    <row r="1059" spans="1:7">
      <c r="A1059" s="98" t="s">
        <v>1930</v>
      </c>
      <c r="B1059" s="107" t="s">
        <v>1931</v>
      </c>
      <c r="C1059" s="45"/>
      <c r="D1059" s="45"/>
      <c r="E1059" s="45"/>
      <c r="F1059" s="45" t="str">
        <f t="shared" si="32"/>
        <v/>
      </c>
      <c r="G1059" s="45" t="str">
        <f t="shared" si="33"/>
        <v/>
      </c>
    </row>
    <row r="1060" spans="1:7">
      <c r="A1060" s="98" t="s">
        <v>1932</v>
      </c>
      <c r="B1060" s="86" t="s">
        <v>1933</v>
      </c>
      <c r="C1060" s="45"/>
      <c r="D1060" s="45"/>
      <c r="E1060" s="45"/>
      <c r="F1060" s="45" t="str">
        <f t="shared" si="32"/>
        <v/>
      </c>
      <c r="G1060" s="45" t="str">
        <f t="shared" si="33"/>
        <v/>
      </c>
    </row>
    <row r="1061" spans="1:7">
      <c r="A1061" s="98" t="s">
        <v>1934</v>
      </c>
      <c r="B1061" s="107" t="s">
        <v>1935</v>
      </c>
      <c r="C1061" s="45"/>
      <c r="D1061" s="45"/>
      <c r="E1061" s="45"/>
      <c r="F1061" s="45" t="str">
        <f t="shared" si="32"/>
        <v/>
      </c>
      <c r="G1061" s="45" t="str">
        <f t="shared" si="33"/>
        <v/>
      </c>
    </row>
    <row r="1062" spans="1:7">
      <c r="A1062" s="98" t="s">
        <v>1936</v>
      </c>
      <c r="B1062" s="107" t="s">
        <v>1937</v>
      </c>
      <c r="C1062" s="45"/>
      <c r="D1062" s="45"/>
      <c r="E1062" s="45"/>
      <c r="F1062" s="45" t="str">
        <f t="shared" si="32"/>
        <v/>
      </c>
      <c r="G1062" s="45" t="str">
        <f t="shared" si="33"/>
        <v/>
      </c>
    </row>
    <row r="1063" spans="1:7">
      <c r="A1063" s="98" t="s">
        <v>1938</v>
      </c>
      <c r="B1063" s="107" t="s">
        <v>1939</v>
      </c>
      <c r="C1063" s="45"/>
      <c r="D1063" s="45"/>
      <c r="E1063" s="45"/>
      <c r="F1063" s="45" t="str">
        <f t="shared" si="32"/>
        <v/>
      </c>
      <c r="G1063" s="45" t="str">
        <f t="shared" si="33"/>
        <v/>
      </c>
    </row>
    <row r="1064" spans="1:7">
      <c r="A1064" s="98" t="s">
        <v>1940</v>
      </c>
      <c r="B1064" s="107" t="s">
        <v>1941</v>
      </c>
      <c r="C1064" s="45">
        <f>SUM(C1065:C1066)</f>
        <v>0</v>
      </c>
      <c r="D1064" s="45">
        <f>SUM(D1065:D1066)</f>
        <v>0</v>
      </c>
      <c r="E1064" s="45">
        <f>SUM(E1065:E1066)</f>
        <v>0</v>
      </c>
      <c r="F1064" s="45" t="str">
        <f t="shared" si="32"/>
        <v/>
      </c>
      <c r="G1064" s="45" t="str">
        <f t="shared" si="33"/>
        <v/>
      </c>
    </row>
    <row r="1065" spans="1:7">
      <c r="A1065" s="98" t="s">
        <v>1942</v>
      </c>
      <c r="B1065" s="107" t="s">
        <v>1943</v>
      </c>
      <c r="C1065" s="45"/>
      <c r="D1065" s="45"/>
      <c r="E1065" s="45"/>
      <c r="F1065" s="45" t="str">
        <f t="shared" si="32"/>
        <v/>
      </c>
      <c r="G1065" s="45" t="str">
        <f t="shared" si="33"/>
        <v/>
      </c>
    </row>
    <row r="1066" spans="1:7">
      <c r="A1066" s="98" t="s">
        <v>1944</v>
      </c>
      <c r="B1066" s="107" t="s">
        <v>1945</v>
      </c>
      <c r="C1066" s="45"/>
      <c r="D1066" s="45"/>
      <c r="E1066" s="45"/>
      <c r="F1066" s="45" t="str">
        <f t="shared" si="32"/>
        <v/>
      </c>
      <c r="G1066" s="45" t="str">
        <f t="shared" si="33"/>
        <v/>
      </c>
    </row>
    <row r="1067" spans="1:7">
      <c r="A1067" s="98" t="s">
        <v>1946</v>
      </c>
      <c r="B1067" s="107" t="s">
        <v>1947</v>
      </c>
      <c r="C1067" s="45">
        <f>SUM(C1068:C1069)</f>
        <v>0</v>
      </c>
      <c r="D1067" s="45">
        <f>SUM(D1068:D1069)</f>
        <v>0</v>
      </c>
      <c r="E1067" s="45">
        <f>SUM(E1068:E1069)</f>
        <v>0</v>
      </c>
      <c r="F1067" s="45" t="str">
        <f t="shared" si="32"/>
        <v/>
      </c>
      <c r="G1067" s="45" t="str">
        <f t="shared" si="33"/>
        <v/>
      </c>
    </row>
    <row r="1068" spans="1:7">
      <c r="A1068" s="98" t="s">
        <v>1948</v>
      </c>
      <c r="B1068" s="107" t="s">
        <v>1949</v>
      </c>
      <c r="C1068" s="45"/>
      <c r="D1068" s="45"/>
      <c r="E1068" s="45"/>
      <c r="F1068" s="45" t="str">
        <f t="shared" si="32"/>
        <v/>
      </c>
      <c r="G1068" s="45" t="str">
        <f t="shared" si="33"/>
        <v/>
      </c>
    </row>
    <row r="1069" spans="1:7">
      <c r="A1069" s="98" t="s">
        <v>1950</v>
      </c>
      <c r="B1069" s="107" t="s">
        <v>1951</v>
      </c>
      <c r="C1069" s="45"/>
      <c r="D1069" s="45"/>
      <c r="E1069" s="45"/>
      <c r="F1069" s="45" t="str">
        <f t="shared" si="32"/>
        <v/>
      </c>
      <c r="G1069" s="45" t="str">
        <f t="shared" si="33"/>
        <v/>
      </c>
    </row>
    <row r="1070" spans="1:7">
      <c r="A1070" s="98" t="s">
        <v>1952</v>
      </c>
      <c r="B1070" s="107" t="s">
        <v>68</v>
      </c>
      <c r="C1070" s="45">
        <f>SUM(C1071:C1079)</f>
        <v>0</v>
      </c>
      <c r="D1070" s="45">
        <f>SUM(D1071:D1079)</f>
        <v>0</v>
      </c>
      <c r="E1070" s="45">
        <f>SUM(E1071:E1079)</f>
        <v>0</v>
      </c>
      <c r="F1070" s="45" t="str">
        <f t="shared" si="32"/>
        <v/>
      </c>
      <c r="G1070" s="45" t="str">
        <f t="shared" si="33"/>
        <v/>
      </c>
    </row>
    <row r="1071" spans="1:7">
      <c r="A1071" s="98" t="s">
        <v>1953</v>
      </c>
      <c r="B1071" s="107" t="s">
        <v>1954</v>
      </c>
      <c r="C1071" s="45"/>
      <c r="D1071" s="45"/>
      <c r="E1071" s="45"/>
      <c r="F1071" s="45" t="str">
        <f t="shared" si="32"/>
        <v/>
      </c>
      <c r="G1071" s="45" t="str">
        <f t="shared" si="33"/>
        <v/>
      </c>
    </row>
    <row r="1072" spans="1:7">
      <c r="A1072" s="98" t="s">
        <v>1955</v>
      </c>
      <c r="B1072" s="107" t="s">
        <v>1956</v>
      </c>
      <c r="C1072" s="45"/>
      <c r="D1072" s="45"/>
      <c r="E1072" s="45"/>
      <c r="F1072" s="45" t="str">
        <f t="shared" si="32"/>
        <v/>
      </c>
      <c r="G1072" s="45" t="str">
        <f t="shared" si="33"/>
        <v/>
      </c>
    </row>
    <row r="1073" spans="1:7">
      <c r="A1073" s="98" t="s">
        <v>1957</v>
      </c>
      <c r="B1073" s="107" t="s">
        <v>1958</v>
      </c>
      <c r="C1073" s="45"/>
      <c r="D1073" s="45"/>
      <c r="E1073" s="45"/>
      <c r="F1073" s="45" t="str">
        <f t="shared" si="32"/>
        <v/>
      </c>
      <c r="G1073" s="45" t="str">
        <f t="shared" si="33"/>
        <v/>
      </c>
    </row>
    <row r="1074" spans="1:7">
      <c r="A1074" s="98" t="s">
        <v>1959</v>
      </c>
      <c r="B1074" s="107" t="s">
        <v>1960</v>
      </c>
      <c r="C1074" s="45"/>
      <c r="D1074" s="45"/>
      <c r="E1074" s="45"/>
      <c r="F1074" s="45" t="str">
        <f t="shared" si="32"/>
        <v/>
      </c>
      <c r="G1074" s="45" t="str">
        <f t="shared" si="33"/>
        <v/>
      </c>
    </row>
    <row r="1075" spans="1:7">
      <c r="A1075" s="98" t="s">
        <v>1961</v>
      </c>
      <c r="B1075" s="107" t="s">
        <v>1962</v>
      </c>
      <c r="C1075" s="45"/>
      <c r="D1075" s="45"/>
      <c r="E1075" s="45"/>
      <c r="F1075" s="45" t="str">
        <f t="shared" si="32"/>
        <v/>
      </c>
      <c r="G1075" s="45" t="str">
        <f t="shared" si="33"/>
        <v/>
      </c>
    </row>
    <row r="1076" spans="1:7">
      <c r="A1076" s="98" t="s">
        <v>1963</v>
      </c>
      <c r="B1076" s="107" t="s">
        <v>1460</v>
      </c>
      <c r="C1076" s="45"/>
      <c r="D1076" s="45"/>
      <c r="E1076" s="45"/>
      <c r="F1076" s="45" t="str">
        <f t="shared" si="32"/>
        <v/>
      </c>
      <c r="G1076" s="45" t="str">
        <f t="shared" si="33"/>
        <v/>
      </c>
    </row>
    <row r="1077" spans="1:7">
      <c r="A1077" s="98" t="s">
        <v>1964</v>
      </c>
      <c r="B1077" s="107" t="s">
        <v>1965</v>
      </c>
      <c r="C1077" s="45"/>
      <c r="D1077" s="45"/>
      <c r="E1077" s="45"/>
      <c r="F1077" s="45" t="str">
        <f t="shared" si="32"/>
        <v/>
      </c>
      <c r="G1077" s="45" t="str">
        <f t="shared" si="33"/>
        <v/>
      </c>
    </row>
    <row r="1078" spans="1:7">
      <c r="A1078" s="98" t="s">
        <v>1966</v>
      </c>
      <c r="B1078" s="107" t="s">
        <v>1967</v>
      </c>
      <c r="C1078" s="45"/>
      <c r="D1078" s="45"/>
      <c r="E1078" s="45"/>
      <c r="F1078" s="45" t="str">
        <f t="shared" si="32"/>
        <v/>
      </c>
      <c r="G1078" s="45" t="str">
        <f t="shared" si="33"/>
        <v/>
      </c>
    </row>
    <row r="1079" spans="1:7">
      <c r="A1079" s="98" t="s">
        <v>1968</v>
      </c>
      <c r="B1079" s="107" t="s">
        <v>1969</v>
      </c>
      <c r="C1079" s="45"/>
      <c r="D1079" s="45"/>
      <c r="E1079" s="45"/>
      <c r="F1079" s="45" t="str">
        <f t="shared" si="32"/>
        <v/>
      </c>
      <c r="G1079" s="45" t="str">
        <f t="shared" si="33"/>
        <v/>
      </c>
    </row>
    <row r="1080" spans="1:7">
      <c r="A1080" s="98" t="s">
        <v>1970</v>
      </c>
      <c r="B1080" s="107" t="s">
        <v>69</v>
      </c>
      <c r="C1080" s="45">
        <f>SUM(C1081,C1108,C1123)</f>
        <v>273</v>
      </c>
      <c r="D1080" s="45">
        <f>SUM(D1081,D1108,D1123)</f>
        <v>267</v>
      </c>
      <c r="E1080" s="45">
        <f>SUM(E1081,E1108,E1123)</f>
        <v>257</v>
      </c>
      <c r="F1080" s="45">
        <f t="shared" si="32"/>
        <v>94</v>
      </c>
      <c r="G1080" s="45">
        <f t="shared" si="33"/>
        <v>96</v>
      </c>
    </row>
    <row r="1081" spans="1:7">
      <c r="A1081" s="98" t="s">
        <v>1971</v>
      </c>
      <c r="B1081" s="107" t="s">
        <v>1972</v>
      </c>
      <c r="C1081" s="45">
        <f>SUM(C1082:C1107)</f>
        <v>273</v>
      </c>
      <c r="D1081" s="45">
        <f>SUM(D1082:D1107)</f>
        <v>267</v>
      </c>
      <c r="E1081" s="45">
        <f>SUM(E1082:E1107)</f>
        <v>257</v>
      </c>
      <c r="F1081" s="45">
        <f t="shared" si="32"/>
        <v>94</v>
      </c>
      <c r="G1081" s="45">
        <f t="shared" si="33"/>
        <v>96</v>
      </c>
    </row>
    <row r="1082" spans="1:7">
      <c r="A1082" s="98" t="s">
        <v>1973</v>
      </c>
      <c r="B1082" s="107" t="s">
        <v>103</v>
      </c>
      <c r="C1082" s="45">
        <v>273</v>
      </c>
      <c r="D1082" s="45">
        <v>267</v>
      </c>
      <c r="E1082" s="45">
        <v>257</v>
      </c>
      <c r="F1082" s="45">
        <f t="shared" si="32"/>
        <v>94</v>
      </c>
      <c r="G1082" s="45">
        <f t="shared" si="33"/>
        <v>96</v>
      </c>
    </row>
    <row r="1083" spans="1:7">
      <c r="A1083" s="98" t="s">
        <v>1974</v>
      </c>
      <c r="B1083" s="107" t="s">
        <v>105</v>
      </c>
      <c r="C1083" s="45"/>
      <c r="D1083" s="45"/>
      <c r="E1083" s="45"/>
      <c r="F1083" s="45" t="str">
        <f t="shared" si="32"/>
        <v/>
      </c>
      <c r="G1083" s="45" t="str">
        <f t="shared" si="33"/>
        <v/>
      </c>
    </row>
    <row r="1084" spans="1:7">
      <c r="A1084" s="98" t="s">
        <v>1975</v>
      </c>
      <c r="B1084" s="107" t="s">
        <v>107</v>
      </c>
      <c r="C1084" s="45"/>
      <c r="D1084" s="45"/>
      <c r="E1084" s="45"/>
      <c r="F1084" s="45" t="str">
        <f t="shared" si="32"/>
        <v/>
      </c>
      <c r="G1084" s="45" t="str">
        <f t="shared" si="33"/>
        <v/>
      </c>
    </row>
    <row r="1085" spans="1:7">
      <c r="A1085" s="98" t="s">
        <v>1976</v>
      </c>
      <c r="B1085" s="107" t="s">
        <v>1977</v>
      </c>
      <c r="C1085" s="45"/>
      <c r="D1085" s="45"/>
      <c r="E1085" s="45"/>
      <c r="F1085" s="45" t="str">
        <f t="shared" si="32"/>
        <v/>
      </c>
      <c r="G1085" s="45" t="str">
        <f t="shared" si="33"/>
        <v/>
      </c>
    </row>
    <row r="1086" spans="1:7">
      <c r="A1086" s="98" t="s">
        <v>1978</v>
      </c>
      <c r="B1086" s="107" t="s">
        <v>1979</v>
      </c>
      <c r="C1086" s="45"/>
      <c r="D1086" s="45"/>
      <c r="E1086" s="45"/>
      <c r="F1086" s="45" t="str">
        <f t="shared" si="32"/>
        <v/>
      </c>
      <c r="G1086" s="45" t="str">
        <f t="shared" si="33"/>
        <v/>
      </c>
    </row>
    <row r="1087" spans="1:7">
      <c r="A1087" s="98" t="s">
        <v>1980</v>
      </c>
      <c r="B1087" s="107" t="s">
        <v>1981</v>
      </c>
      <c r="C1087" s="45"/>
      <c r="D1087" s="45"/>
      <c r="E1087" s="45"/>
      <c r="F1087" s="45" t="str">
        <f t="shared" si="32"/>
        <v/>
      </c>
      <c r="G1087" s="45" t="str">
        <f t="shared" si="33"/>
        <v/>
      </c>
    </row>
    <row r="1088" spans="1:7">
      <c r="A1088" s="98" t="s">
        <v>1982</v>
      </c>
      <c r="B1088" s="107" t="s">
        <v>1983</v>
      </c>
      <c r="C1088" s="45"/>
      <c r="D1088" s="45"/>
      <c r="E1088" s="45"/>
      <c r="F1088" s="45" t="str">
        <f t="shared" si="32"/>
        <v/>
      </c>
      <c r="G1088" s="45" t="str">
        <f t="shared" si="33"/>
        <v/>
      </c>
    </row>
    <row r="1089" spans="1:7">
      <c r="A1089" s="98" t="s">
        <v>1984</v>
      </c>
      <c r="B1089" s="107" t="s">
        <v>1985</v>
      </c>
      <c r="C1089" s="45"/>
      <c r="D1089" s="45"/>
      <c r="E1089" s="45"/>
      <c r="F1089" s="45" t="str">
        <f t="shared" si="32"/>
        <v/>
      </c>
      <c r="G1089" s="45" t="str">
        <f t="shared" si="33"/>
        <v/>
      </c>
    </row>
    <row r="1090" spans="1:7">
      <c r="A1090" s="98" t="s">
        <v>1986</v>
      </c>
      <c r="B1090" s="107" t="s">
        <v>1987</v>
      </c>
      <c r="C1090" s="45"/>
      <c r="D1090" s="45"/>
      <c r="E1090" s="45"/>
      <c r="F1090" s="45" t="str">
        <f t="shared" si="32"/>
        <v/>
      </c>
      <c r="G1090" s="45" t="str">
        <f t="shared" si="33"/>
        <v/>
      </c>
    </row>
    <row r="1091" spans="1:7">
      <c r="A1091" s="98" t="s">
        <v>1988</v>
      </c>
      <c r="B1091" s="107" t="s">
        <v>1989</v>
      </c>
      <c r="C1091" s="45"/>
      <c r="D1091" s="45"/>
      <c r="E1091" s="45"/>
      <c r="F1091" s="45" t="str">
        <f t="shared" si="32"/>
        <v/>
      </c>
      <c r="G1091" s="45" t="str">
        <f t="shared" si="33"/>
        <v/>
      </c>
    </row>
    <row r="1092" spans="1:7">
      <c r="A1092" s="98" t="s">
        <v>1990</v>
      </c>
      <c r="B1092" s="107" t="s">
        <v>1991</v>
      </c>
      <c r="C1092" s="45"/>
      <c r="D1092" s="45"/>
      <c r="E1092" s="45"/>
      <c r="F1092" s="45" t="str">
        <f t="shared" si="32"/>
        <v/>
      </c>
      <c r="G1092" s="45" t="str">
        <f t="shared" si="33"/>
        <v/>
      </c>
    </row>
    <row r="1093" spans="1:7">
      <c r="A1093" s="98" t="s">
        <v>1992</v>
      </c>
      <c r="B1093" s="107" t="s">
        <v>1993</v>
      </c>
      <c r="C1093" s="45"/>
      <c r="D1093" s="45"/>
      <c r="E1093" s="45"/>
      <c r="F1093" s="45" t="str">
        <f t="shared" si="32"/>
        <v/>
      </c>
      <c r="G1093" s="45" t="str">
        <f t="shared" si="33"/>
        <v/>
      </c>
    </row>
    <row r="1094" spans="1:7">
      <c r="A1094" s="98" t="s">
        <v>1994</v>
      </c>
      <c r="B1094" s="107" t="s">
        <v>1995</v>
      </c>
      <c r="C1094" s="45"/>
      <c r="D1094" s="45"/>
      <c r="E1094" s="45"/>
      <c r="F1094" s="45" t="str">
        <f t="shared" ref="F1094:F1157" si="34">IF(C1094=0,"",ROUND(E1094/C1094*100,1))</f>
        <v/>
      </c>
      <c r="G1094" s="45" t="str">
        <f t="shared" ref="G1094:G1157" si="35">IF(D1094=0,"",ROUND(E1094/D1094*100,1))</f>
        <v/>
      </c>
    </row>
    <row r="1095" spans="1:7">
      <c r="A1095" s="98" t="s">
        <v>1996</v>
      </c>
      <c r="B1095" s="107" t="s">
        <v>1997</v>
      </c>
      <c r="C1095" s="45"/>
      <c r="D1095" s="45"/>
      <c r="E1095" s="45"/>
      <c r="F1095" s="45" t="str">
        <f t="shared" si="34"/>
        <v/>
      </c>
      <c r="G1095" s="45" t="str">
        <f t="shared" si="35"/>
        <v/>
      </c>
    </row>
    <row r="1096" spans="1:7">
      <c r="A1096" s="98" t="s">
        <v>1998</v>
      </c>
      <c r="B1096" s="107" t="s">
        <v>1999</v>
      </c>
      <c r="C1096" s="45"/>
      <c r="D1096" s="45"/>
      <c r="E1096" s="45"/>
      <c r="F1096" s="45" t="str">
        <f t="shared" si="34"/>
        <v/>
      </c>
      <c r="G1096" s="45" t="str">
        <f t="shared" si="35"/>
        <v/>
      </c>
    </row>
    <row r="1097" spans="1:7">
      <c r="A1097" s="98" t="s">
        <v>2000</v>
      </c>
      <c r="B1097" s="107" t="s">
        <v>2001</v>
      </c>
      <c r="C1097" s="45"/>
      <c r="D1097" s="45"/>
      <c r="E1097" s="45"/>
      <c r="F1097" s="45" t="str">
        <f t="shared" si="34"/>
        <v/>
      </c>
      <c r="G1097" s="45" t="str">
        <f t="shared" si="35"/>
        <v/>
      </c>
    </row>
    <row r="1098" spans="1:7">
      <c r="A1098" s="98" t="s">
        <v>2002</v>
      </c>
      <c r="B1098" s="107" t="s">
        <v>2003</v>
      </c>
      <c r="C1098" s="45"/>
      <c r="D1098" s="45"/>
      <c r="E1098" s="45"/>
      <c r="F1098" s="45" t="str">
        <f t="shared" si="34"/>
        <v/>
      </c>
      <c r="G1098" s="45" t="str">
        <f t="shared" si="35"/>
        <v/>
      </c>
    </row>
    <row r="1099" spans="1:7">
      <c r="A1099" s="98" t="s">
        <v>2004</v>
      </c>
      <c r="B1099" s="107" t="s">
        <v>2005</v>
      </c>
      <c r="C1099" s="45"/>
      <c r="D1099" s="45"/>
      <c r="E1099" s="45"/>
      <c r="F1099" s="45" t="str">
        <f t="shared" si="34"/>
        <v/>
      </c>
      <c r="G1099" s="45" t="str">
        <f t="shared" si="35"/>
        <v/>
      </c>
    </row>
    <row r="1100" spans="1:7">
      <c r="A1100" s="98" t="s">
        <v>2006</v>
      </c>
      <c r="B1100" s="107" t="s">
        <v>2007</v>
      </c>
      <c r="C1100" s="45"/>
      <c r="D1100" s="45"/>
      <c r="E1100" s="45"/>
      <c r="F1100" s="45" t="str">
        <f t="shared" si="34"/>
        <v/>
      </c>
      <c r="G1100" s="45" t="str">
        <f t="shared" si="35"/>
        <v/>
      </c>
    </row>
    <row r="1101" spans="1:7">
      <c r="A1101" s="98" t="s">
        <v>2008</v>
      </c>
      <c r="B1101" s="107" t="s">
        <v>2009</v>
      </c>
      <c r="C1101" s="45"/>
      <c r="D1101" s="45"/>
      <c r="E1101" s="45"/>
      <c r="F1101" s="45" t="str">
        <f t="shared" si="34"/>
        <v/>
      </c>
      <c r="G1101" s="45" t="str">
        <f t="shared" si="35"/>
        <v/>
      </c>
    </row>
    <row r="1102" spans="1:7">
      <c r="A1102" s="98" t="s">
        <v>2010</v>
      </c>
      <c r="B1102" s="107" t="s">
        <v>2011</v>
      </c>
      <c r="C1102" s="45"/>
      <c r="D1102" s="45"/>
      <c r="E1102" s="45"/>
      <c r="F1102" s="45" t="str">
        <f t="shared" si="34"/>
        <v/>
      </c>
      <c r="G1102" s="45" t="str">
        <f t="shared" si="35"/>
        <v/>
      </c>
    </row>
    <row r="1103" spans="1:7">
      <c r="A1103" s="98" t="s">
        <v>2012</v>
      </c>
      <c r="B1103" s="107" t="s">
        <v>2013</v>
      </c>
      <c r="C1103" s="45"/>
      <c r="D1103" s="45"/>
      <c r="E1103" s="45"/>
      <c r="F1103" s="45" t="str">
        <f t="shared" si="34"/>
        <v/>
      </c>
      <c r="G1103" s="45" t="str">
        <f t="shared" si="35"/>
        <v/>
      </c>
    </row>
    <row r="1104" spans="1:7">
      <c r="A1104" s="98" t="s">
        <v>2014</v>
      </c>
      <c r="B1104" s="107" t="s">
        <v>2015</v>
      </c>
      <c r="C1104" s="45"/>
      <c r="D1104" s="45"/>
      <c r="E1104" s="45"/>
      <c r="F1104" s="45" t="str">
        <f t="shared" si="34"/>
        <v/>
      </c>
      <c r="G1104" s="45" t="str">
        <f t="shared" si="35"/>
        <v/>
      </c>
    </row>
    <row r="1105" spans="1:7">
      <c r="A1105" s="98" t="s">
        <v>2016</v>
      </c>
      <c r="B1105" s="107" t="s">
        <v>2017</v>
      </c>
      <c r="C1105" s="45"/>
      <c r="D1105" s="45"/>
      <c r="E1105" s="45"/>
      <c r="F1105" s="45" t="str">
        <f t="shared" si="34"/>
        <v/>
      </c>
      <c r="G1105" s="45" t="str">
        <f t="shared" si="35"/>
        <v/>
      </c>
    </row>
    <row r="1106" spans="1:7">
      <c r="A1106" s="98" t="s">
        <v>2018</v>
      </c>
      <c r="B1106" s="107" t="s">
        <v>121</v>
      </c>
      <c r="C1106" s="45"/>
      <c r="D1106" s="45"/>
      <c r="E1106" s="45"/>
      <c r="F1106" s="45" t="str">
        <f t="shared" si="34"/>
        <v/>
      </c>
      <c r="G1106" s="45" t="str">
        <f t="shared" si="35"/>
        <v/>
      </c>
    </row>
    <row r="1107" spans="1:7">
      <c r="A1107" s="98" t="s">
        <v>2019</v>
      </c>
      <c r="B1107" s="107" t="s">
        <v>2020</v>
      </c>
      <c r="C1107" s="45"/>
      <c r="D1107" s="45"/>
      <c r="E1107" s="45"/>
      <c r="F1107" s="45" t="str">
        <f t="shared" si="34"/>
        <v/>
      </c>
      <c r="G1107" s="45" t="str">
        <f t="shared" si="35"/>
        <v/>
      </c>
    </row>
    <row r="1108" spans="1:7">
      <c r="A1108" s="98" t="s">
        <v>2021</v>
      </c>
      <c r="B1108" s="107" t="s">
        <v>2022</v>
      </c>
      <c r="C1108" s="45">
        <f>SUM(C1109:C1122)</f>
        <v>0</v>
      </c>
      <c r="D1108" s="45">
        <f>SUM(D1109:D1122)</f>
        <v>0</v>
      </c>
      <c r="E1108" s="45">
        <f>SUM(E1109:E1122)</f>
        <v>0</v>
      </c>
      <c r="F1108" s="45" t="str">
        <f t="shared" si="34"/>
        <v/>
      </c>
      <c r="G1108" s="45" t="str">
        <f t="shared" si="35"/>
        <v/>
      </c>
    </row>
    <row r="1109" spans="1:7">
      <c r="A1109" s="98" t="s">
        <v>2023</v>
      </c>
      <c r="B1109" s="107" t="s">
        <v>103</v>
      </c>
      <c r="C1109" s="45"/>
      <c r="D1109" s="45"/>
      <c r="E1109" s="45"/>
      <c r="F1109" s="45" t="str">
        <f t="shared" si="34"/>
        <v/>
      </c>
      <c r="G1109" s="45" t="str">
        <f t="shared" si="35"/>
        <v/>
      </c>
    </row>
    <row r="1110" spans="1:7">
      <c r="A1110" s="98" t="s">
        <v>2024</v>
      </c>
      <c r="B1110" s="107" t="s">
        <v>105</v>
      </c>
      <c r="C1110" s="45"/>
      <c r="D1110" s="45"/>
      <c r="E1110" s="45"/>
      <c r="F1110" s="45" t="str">
        <f t="shared" si="34"/>
        <v/>
      </c>
      <c r="G1110" s="45" t="str">
        <f t="shared" si="35"/>
        <v/>
      </c>
    </row>
    <row r="1111" spans="1:7">
      <c r="A1111" s="98" t="s">
        <v>2025</v>
      </c>
      <c r="B1111" s="107" t="s">
        <v>107</v>
      </c>
      <c r="C1111" s="45"/>
      <c r="D1111" s="45"/>
      <c r="E1111" s="45"/>
      <c r="F1111" s="45" t="str">
        <f t="shared" si="34"/>
        <v/>
      </c>
      <c r="G1111" s="45" t="str">
        <f t="shared" si="35"/>
        <v/>
      </c>
    </row>
    <row r="1112" spans="1:7">
      <c r="A1112" s="98" t="s">
        <v>2026</v>
      </c>
      <c r="B1112" s="107" t="s">
        <v>2027</v>
      </c>
      <c r="C1112" s="45"/>
      <c r="D1112" s="45"/>
      <c r="E1112" s="45"/>
      <c r="F1112" s="45" t="str">
        <f t="shared" si="34"/>
        <v/>
      </c>
      <c r="G1112" s="45" t="str">
        <f t="shared" si="35"/>
        <v/>
      </c>
    </row>
    <row r="1113" spans="1:7">
      <c r="A1113" s="98" t="s">
        <v>2028</v>
      </c>
      <c r="B1113" s="107" t="s">
        <v>2029</v>
      </c>
      <c r="C1113" s="45"/>
      <c r="D1113" s="45"/>
      <c r="E1113" s="45"/>
      <c r="F1113" s="45" t="str">
        <f t="shared" si="34"/>
        <v/>
      </c>
      <c r="G1113" s="45" t="str">
        <f t="shared" si="35"/>
        <v/>
      </c>
    </row>
    <row r="1114" spans="1:7">
      <c r="A1114" s="98" t="s">
        <v>2030</v>
      </c>
      <c r="B1114" s="107" t="s">
        <v>2031</v>
      </c>
      <c r="C1114" s="45"/>
      <c r="D1114" s="45"/>
      <c r="E1114" s="45"/>
      <c r="F1114" s="45" t="str">
        <f t="shared" si="34"/>
        <v/>
      </c>
      <c r="G1114" s="45" t="str">
        <f t="shared" si="35"/>
        <v/>
      </c>
    </row>
    <row r="1115" spans="1:7">
      <c r="A1115" s="98" t="s">
        <v>2032</v>
      </c>
      <c r="B1115" s="107" t="s">
        <v>2033</v>
      </c>
      <c r="C1115" s="45"/>
      <c r="D1115" s="45"/>
      <c r="E1115" s="45"/>
      <c r="F1115" s="45" t="str">
        <f t="shared" si="34"/>
        <v/>
      </c>
      <c r="G1115" s="45" t="str">
        <f t="shared" si="35"/>
        <v/>
      </c>
    </row>
    <row r="1116" spans="1:7">
      <c r="A1116" s="98" t="s">
        <v>2034</v>
      </c>
      <c r="B1116" s="107" t="s">
        <v>2035</v>
      </c>
      <c r="C1116" s="45"/>
      <c r="D1116" s="45"/>
      <c r="E1116" s="45"/>
      <c r="F1116" s="45" t="str">
        <f t="shared" si="34"/>
        <v/>
      </c>
      <c r="G1116" s="45" t="str">
        <f t="shared" si="35"/>
        <v/>
      </c>
    </row>
    <row r="1117" spans="1:7">
      <c r="A1117" s="98" t="s">
        <v>2036</v>
      </c>
      <c r="B1117" s="107" t="s">
        <v>2037</v>
      </c>
      <c r="C1117" s="45"/>
      <c r="D1117" s="45"/>
      <c r="E1117" s="45"/>
      <c r="F1117" s="45" t="str">
        <f t="shared" si="34"/>
        <v/>
      </c>
      <c r="G1117" s="45" t="str">
        <f t="shared" si="35"/>
        <v/>
      </c>
    </row>
    <row r="1118" spans="1:7">
      <c r="A1118" s="98" t="s">
        <v>2038</v>
      </c>
      <c r="B1118" s="107" t="s">
        <v>2039</v>
      </c>
      <c r="C1118" s="45"/>
      <c r="D1118" s="45"/>
      <c r="E1118" s="45"/>
      <c r="F1118" s="45" t="str">
        <f t="shared" si="34"/>
        <v/>
      </c>
      <c r="G1118" s="45" t="str">
        <f t="shared" si="35"/>
        <v/>
      </c>
    </row>
    <row r="1119" spans="1:7">
      <c r="A1119" s="98" t="s">
        <v>2040</v>
      </c>
      <c r="B1119" s="107" t="s">
        <v>2041</v>
      </c>
      <c r="C1119" s="45"/>
      <c r="D1119" s="45"/>
      <c r="E1119" s="45"/>
      <c r="F1119" s="45" t="str">
        <f t="shared" si="34"/>
        <v/>
      </c>
      <c r="G1119" s="45" t="str">
        <f t="shared" si="35"/>
        <v/>
      </c>
    </row>
    <row r="1120" spans="1:7">
      <c r="A1120" s="98" t="s">
        <v>2042</v>
      </c>
      <c r="B1120" s="107" t="s">
        <v>2043</v>
      </c>
      <c r="C1120" s="45"/>
      <c r="D1120" s="45"/>
      <c r="E1120" s="45"/>
      <c r="F1120" s="45" t="str">
        <f t="shared" si="34"/>
        <v/>
      </c>
      <c r="G1120" s="45" t="str">
        <f t="shared" si="35"/>
        <v/>
      </c>
    </row>
    <row r="1121" spans="1:7">
      <c r="A1121" s="98" t="s">
        <v>2044</v>
      </c>
      <c r="B1121" s="107" t="s">
        <v>2045</v>
      </c>
      <c r="C1121" s="45"/>
      <c r="D1121" s="45"/>
      <c r="E1121" s="45"/>
      <c r="F1121" s="45" t="str">
        <f t="shared" si="34"/>
        <v/>
      </c>
      <c r="G1121" s="45" t="str">
        <f t="shared" si="35"/>
        <v/>
      </c>
    </row>
    <row r="1122" spans="1:7">
      <c r="A1122" s="98" t="s">
        <v>2046</v>
      </c>
      <c r="B1122" s="107" t="s">
        <v>2047</v>
      </c>
      <c r="C1122" s="45"/>
      <c r="D1122" s="45"/>
      <c r="E1122" s="45"/>
      <c r="F1122" s="45" t="str">
        <f t="shared" si="34"/>
        <v/>
      </c>
      <c r="G1122" s="45" t="str">
        <f t="shared" si="35"/>
        <v/>
      </c>
    </row>
    <row r="1123" spans="1:7">
      <c r="A1123" s="98" t="s">
        <v>2048</v>
      </c>
      <c r="B1123" s="107" t="s">
        <v>2049</v>
      </c>
      <c r="C1123" s="45"/>
      <c r="D1123" s="45"/>
      <c r="E1123" s="45"/>
      <c r="F1123" s="45" t="str">
        <f t="shared" si="34"/>
        <v/>
      </c>
      <c r="G1123" s="45" t="str">
        <f t="shared" si="35"/>
        <v/>
      </c>
    </row>
    <row r="1124" spans="1:7">
      <c r="A1124" s="98" t="s">
        <v>2050</v>
      </c>
      <c r="B1124" s="107" t="s">
        <v>70</v>
      </c>
      <c r="C1124" s="45">
        <f>SUM(C1125,C1136,C1140)</f>
        <v>6147</v>
      </c>
      <c r="D1124" s="45">
        <f>SUM(D1125,D1136,D1140)</f>
        <v>4523</v>
      </c>
      <c r="E1124" s="45">
        <f>SUM(E1125,E1136,E1140)</f>
        <v>10674</v>
      </c>
      <c r="F1124" s="45">
        <f t="shared" si="34"/>
        <v>174</v>
      </c>
      <c r="G1124" s="45">
        <f t="shared" si="35"/>
        <v>236</v>
      </c>
    </row>
    <row r="1125" spans="1:7">
      <c r="A1125" s="98" t="s">
        <v>2051</v>
      </c>
      <c r="B1125" s="107" t="s">
        <v>2052</v>
      </c>
      <c r="C1125" s="45">
        <f>SUM(C1126:C1135)</f>
        <v>3065</v>
      </c>
      <c r="D1125" s="45">
        <f>SUM(D1126:D1135)</f>
        <v>1435</v>
      </c>
      <c r="E1125" s="45">
        <f>SUM(E1126:E1135)</f>
        <v>7520</v>
      </c>
      <c r="F1125" s="45">
        <f t="shared" si="34"/>
        <v>245</v>
      </c>
      <c r="G1125" s="45">
        <f t="shared" si="35"/>
        <v>524</v>
      </c>
    </row>
    <row r="1126" spans="1:7">
      <c r="A1126" s="98" t="s">
        <v>2053</v>
      </c>
      <c r="B1126" s="107" t="s">
        <v>2054</v>
      </c>
      <c r="C1126" s="45"/>
      <c r="D1126" s="45"/>
      <c r="E1126" s="45"/>
      <c r="F1126" s="45" t="str">
        <f t="shared" si="34"/>
        <v/>
      </c>
      <c r="G1126" s="45" t="str">
        <f t="shared" si="35"/>
        <v/>
      </c>
    </row>
    <row r="1127" spans="1:7">
      <c r="A1127" s="98" t="s">
        <v>2055</v>
      </c>
      <c r="B1127" s="107" t="s">
        <v>2056</v>
      </c>
      <c r="C1127" s="45"/>
      <c r="D1127" s="45"/>
      <c r="E1127" s="45"/>
      <c r="F1127" s="45" t="str">
        <f t="shared" si="34"/>
        <v/>
      </c>
      <c r="G1127" s="45" t="str">
        <f t="shared" si="35"/>
        <v/>
      </c>
    </row>
    <row r="1128" spans="1:7">
      <c r="A1128" s="98" t="s">
        <v>2057</v>
      </c>
      <c r="B1128" s="107" t="s">
        <v>2058</v>
      </c>
      <c r="C1128" s="45"/>
      <c r="D1128" s="45"/>
      <c r="E1128" s="45"/>
      <c r="F1128" s="45" t="str">
        <f t="shared" si="34"/>
        <v/>
      </c>
      <c r="G1128" s="45" t="str">
        <f t="shared" si="35"/>
        <v/>
      </c>
    </row>
    <row r="1129" spans="1:7">
      <c r="A1129" s="98" t="s">
        <v>2059</v>
      </c>
      <c r="B1129" s="107" t="s">
        <v>2060</v>
      </c>
      <c r="C1129" s="45"/>
      <c r="D1129" s="45"/>
      <c r="E1129" s="45"/>
      <c r="F1129" s="45" t="str">
        <f t="shared" si="34"/>
        <v/>
      </c>
      <c r="G1129" s="45" t="str">
        <f t="shared" si="35"/>
        <v/>
      </c>
    </row>
    <row r="1130" spans="1:7">
      <c r="A1130" s="98" t="s">
        <v>2061</v>
      </c>
      <c r="B1130" s="107" t="s">
        <v>2062</v>
      </c>
      <c r="C1130" s="45"/>
      <c r="D1130" s="45"/>
      <c r="E1130" s="45"/>
      <c r="F1130" s="45" t="str">
        <f t="shared" si="34"/>
        <v/>
      </c>
      <c r="G1130" s="45" t="str">
        <f t="shared" si="35"/>
        <v/>
      </c>
    </row>
    <row r="1131" spans="1:7">
      <c r="A1131" s="98" t="s">
        <v>2063</v>
      </c>
      <c r="B1131" s="107" t="s">
        <v>2064</v>
      </c>
      <c r="C1131" s="45"/>
      <c r="D1131" s="45"/>
      <c r="E1131" s="45"/>
      <c r="F1131" s="45" t="str">
        <f t="shared" si="34"/>
        <v/>
      </c>
      <c r="G1131" s="45" t="str">
        <f t="shared" si="35"/>
        <v/>
      </c>
    </row>
    <row r="1132" spans="1:7">
      <c r="A1132" s="98" t="s">
        <v>2065</v>
      </c>
      <c r="B1132" s="107" t="s">
        <v>2066</v>
      </c>
      <c r="C1132" s="45"/>
      <c r="D1132" s="45"/>
      <c r="E1132" s="45"/>
      <c r="F1132" s="45" t="str">
        <f t="shared" si="34"/>
        <v/>
      </c>
      <c r="G1132" s="45" t="str">
        <f t="shared" si="35"/>
        <v/>
      </c>
    </row>
    <row r="1133" spans="1:7">
      <c r="A1133" s="98" t="s">
        <v>2067</v>
      </c>
      <c r="B1133" s="107" t="s">
        <v>2068</v>
      </c>
      <c r="C1133" s="45">
        <v>3065</v>
      </c>
      <c r="D1133" s="45">
        <v>1435</v>
      </c>
      <c r="E1133" s="45">
        <v>7520</v>
      </c>
      <c r="F1133" s="45">
        <f t="shared" si="34"/>
        <v>245</v>
      </c>
      <c r="G1133" s="45">
        <f t="shared" si="35"/>
        <v>524</v>
      </c>
    </row>
    <row r="1134" spans="1:7">
      <c r="A1134" s="98" t="s">
        <v>2069</v>
      </c>
      <c r="B1134" s="107" t="s">
        <v>2070</v>
      </c>
      <c r="C1134" s="45"/>
      <c r="D1134" s="45"/>
      <c r="E1134" s="45"/>
      <c r="F1134" s="45" t="str">
        <f t="shared" si="34"/>
        <v/>
      </c>
      <c r="G1134" s="45" t="str">
        <f t="shared" si="35"/>
        <v/>
      </c>
    </row>
    <row r="1135" spans="1:7">
      <c r="A1135" s="98" t="s">
        <v>2071</v>
      </c>
      <c r="B1135" s="107" t="s">
        <v>2072</v>
      </c>
      <c r="C1135" s="45"/>
      <c r="D1135" s="45"/>
      <c r="E1135" s="45"/>
      <c r="F1135" s="45" t="str">
        <f t="shared" si="34"/>
        <v/>
      </c>
      <c r="G1135" s="45" t="str">
        <f t="shared" si="35"/>
        <v/>
      </c>
    </row>
    <row r="1136" spans="1:7">
      <c r="A1136" s="98" t="s">
        <v>2073</v>
      </c>
      <c r="B1136" s="107" t="s">
        <v>2074</v>
      </c>
      <c r="C1136" s="45">
        <f>SUM(C1137:C1139)</f>
        <v>3036</v>
      </c>
      <c r="D1136" s="45">
        <f>SUM(D1137:D1139)</f>
        <v>3056</v>
      </c>
      <c r="E1136" s="45">
        <f>SUM(E1137:E1139)</f>
        <v>3154</v>
      </c>
      <c r="F1136" s="45">
        <f t="shared" si="34"/>
        <v>104</v>
      </c>
      <c r="G1136" s="45">
        <f t="shared" si="35"/>
        <v>103</v>
      </c>
    </row>
    <row r="1137" spans="1:7">
      <c r="A1137" s="98" t="s">
        <v>2075</v>
      </c>
      <c r="B1137" s="107" t="s">
        <v>2076</v>
      </c>
      <c r="C1137" s="45">
        <v>3036</v>
      </c>
      <c r="D1137" s="45">
        <v>3056</v>
      </c>
      <c r="E1137" s="45">
        <v>3154</v>
      </c>
      <c r="F1137" s="45">
        <f t="shared" si="34"/>
        <v>104</v>
      </c>
      <c r="G1137" s="45">
        <f t="shared" si="35"/>
        <v>103</v>
      </c>
    </row>
    <row r="1138" spans="1:7">
      <c r="A1138" s="98" t="s">
        <v>2077</v>
      </c>
      <c r="B1138" s="107" t="s">
        <v>2078</v>
      </c>
      <c r="C1138" s="45"/>
      <c r="D1138" s="45"/>
      <c r="E1138" s="45"/>
      <c r="F1138" s="45" t="str">
        <f t="shared" si="34"/>
        <v/>
      </c>
      <c r="G1138" s="45" t="str">
        <f t="shared" si="35"/>
        <v/>
      </c>
    </row>
    <row r="1139" spans="1:7">
      <c r="A1139" s="98" t="s">
        <v>2079</v>
      </c>
      <c r="B1139" s="107" t="s">
        <v>2080</v>
      </c>
      <c r="C1139" s="45"/>
      <c r="D1139" s="45"/>
      <c r="E1139" s="45"/>
      <c r="F1139" s="45" t="str">
        <f t="shared" si="34"/>
        <v/>
      </c>
      <c r="G1139" s="45" t="str">
        <f t="shared" si="35"/>
        <v/>
      </c>
    </row>
    <row r="1140" spans="1:7">
      <c r="A1140" s="98" t="s">
        <v>2081</v>
      </c>
      <c r="B1140" s="107" t="s">
        <v>2082</v>
      </c>
      <c r="C1140" s="45">
        <f>SUM(C1141:C1143)</f>
        <v>46</v>
      </c>
      <c r="D1140" s="45">
        <f>SUM(D1141:D1143)</f>
        <v>32</v>
      </c>
      <c r="E1140" s="45">
        <f>SUM(E1141:E1143)</f>
        <v>0</v>
      </c>
      <c r="F1140" s="45">
        <f t="shared" si="34"/>
        <v>0</v>
      </c>
      <c r="G1140" s="45">
        <f t="shared" si="35"/>
        <v>0</v>
      </c>
    </row>
    <row r="1141" spans="1:7">
      <c r="A1141" s="98" t="s">
        <v>2083</v>
      </c>
      <c r="B1141" s="107" t="s">
        <v>2084</v>
      </c>
      <c r="C1141" s="45"/>
      <c r="D1141" s="45"/>
      <c r="E1141" s="45"/>
      <c r="F1141" s="45" t="str">
        <f t="shared" si="34"/>
        <v/>
      </c>
      <c r="G1141" s="45" t="str">
        <f t="shared" si="35"/>
        <v/>
      </c>
    </row>
    <row r="1142" spans="1:7">
      <c r="A1142" s="98" t="s">
        <v>2085</v>
      </c>
      <c r="B1142" s="107" t="s">
        <v>2086</v>
      </c>
      <c r="C1142" s="45"/>
      <c r="D1142" s="45"/>
      <c r="E1142" s="45"/>
      <c r="F1142" s="45" t="str">
        <f t="shared" si="34"/>
        <v/>
      </c>
      <c r="G1142" s="45" t="str">
        <f t="shared" si="35"/>
        <v/>
      </c>
    </row>
    <row r="1143" spans="1:7">
      <c r="A1143" s="98" t="s">
        <v>2087</v>
      </c>
      <c r="B1143" s="107" t="s">
        <v>2088</v>
      </c>
      <c r="C1143" s="45">
        <v>46</v>
      </c>
      <c r="D1143" s="45">
        <v>32</v>
      </c>
      <c r="E1143" s="45"/>
      <c r="F1143" s="45">
        <f t="shared" si="34"/>
        <v>0</v>
      </c>
      <c r="G1143" s="45">
        <f t="shared" si="35"/>
        <v>0</v>
      </c>
    </row>
    <row r="1144" spans="1:7">
      <c r="A1144" s="98" t="s">
        <v>2089</v>
      </c>
      <c r="B1144" s="107" t="s">
        <v>71</v>
      </c>
      <c r="C1144" s="45">
        <f>SUM(C1145,C1163,C1169,C1175)</f>
        <v>0</v>
      </c>
      <c r="D1144" s="45">
        <f>SUM(D1145,D1163,D1169,D1175)</f>
        <v>0</v>
      </c>
      <c r="E1144" s="45">
        <f>SUM(E1145,E1163,E1169,E1175)</f>
        <v>0</v>
      </c>
      <c r="F1144" s="45" t="str">
        <f t="shared" si="34"/>
        <v/>
      </c>
      <c r="G1144" s="45" t="str">
        <f t="shared" si="35"/>
        <v/>
      </c>
    </row>
    <row r="1145" spans="1:7">
      <c r="A1145" s="98" t="s">
        <v>2090</v>
      </c>
      <c r="B1145" s="107" t="s">
        <v>2091</v>
      </c>
      <c r="C1145" s="45">
        <f>SUM(C1146:C1162)</f>
        <v>0</v>
      </c>
      <c r="D1145" s="45">
        <f>SUM(D1146:D1162)</f>
        <v>0</v>
      </c>
      <c r="E1145" s="45">
        <f>SUM(E1146:E1162)</f>
        <v>0</v>
      </c>
      <c r="F1145" s="45" t="str">
        <f t="shared" si="34"/>
        <v/>
      </c>
      <c r="G1145" s="45" t="str">
        <f t="shared" si="35"/>
        <v/>
      </c>
    </row>
    <row r="1146" spans="1:7">
      <c r="A1146" s="98" t="s">
        <v>2092</v>
      </c>
      <c r="B1146" s="107" t="s">
        <v>103</v>
      </c>
      <c r="C1146" s="45"/>
      <c r="D1146" s="45"/>
      <c r="E1146" s="45"/>
      <c r="F1146" s="45" t="str">
        <f t="shared" si="34"/>
        <v/>
      </c>
      <c r="G1146" s="45" t="str">
        <f t="shared" si="35"/>
        <v/>
      </c>
    </row>
    <row r="1147" spans="1:7">
      <c r="A1147" s="98" t="s">
        <v>2093</v>
      </c>
      <c r="B1147" s="107" t="s">
        <v>105</v>
      </c>
      <c r="C1147" s="45"/>
      <c r="D1147" s="45"/>
      <c r="E1147" s="45"/>
      <c r="F1147" s="45" t="str">
        <f t="shared" si="34"/>
        <v/>
      </c>
      <c r="G1147" s="45" t="str">
        <f t="shared" si="35"/>
        <v/>
      </c>
    </row>
    <row r="1148" spans="1:7">
      <c r="A1148" s="98" t="s">
        <v>2094</v>
      </c>
      <c r="B1148" s="107" t="s">
        <v>107</v>
      </c>
      <c r="C1148" s="45"/>
      <c r="D1148" s="45"/>
      <c r="E1148" s="45"/>
      <c r="F1148" s="45" t="str">
        <f t="shared" si="34"/>
        <v/>
      </c>
      <c r="G1148" s="45" t="str">
        <f t="shared" si="35"/>
        <v/>
      </c>
    </row>
    <row r="1149" spans="1:7">
      <c r="A1149" s="98" t="s">
        <v>2095</v>
      </c>
      <c r="B1149" s="107" t="s">
        <v>2096</v>
      </c>
      <c r="C1149" s="45"/>
      <c r="D1149" s="45"/>
      <c r="E1149" s="45"/>
      <c r="F1149" s="45" t="str">
        <f t="shared" si="34"/>
        <v/>
      </c>
      <c r="G1149" s="45" t="str">
        <f t="shared" si="35"/>
        <v/>
      </c>
    </row>
    <row r="1150" spans="1:7">
      <c r="A1150" s="98" t="s">
        <v>2097</v>
      </c>
      <c r="B1150" s="107" t="s">
        <v>2098</v>
      </c>
      <c r="C1150" s="45"/>
      <c r="D1150" s="45"/>
      <c r="E1150" s="45"/>
      <c r="F1150" s="45" t="str">
        <f t="shared" si="34"/>
        <v/>
      </c>
      <c r="G1150" s="45" t="str">
        <f t="shared" si="35"/>
        <v/>
      </c>
    </row>
    <row r="1151" spans="1:7">
      <c r="A1151" s="98" t="s">
        <v>2099</v>
      </c>
      <c r="B1151" s="107" t="s">
        <v>2100</v>
      </c>
      <c r="C1151" s="45"/>
      <c r="D1151" s="45"/>
      <c r="E1151" s="45"/>
      <c r="F1151" s="45" t="str">
        <f t="shared" si="34"/>
        <v/>
      </c>
      <c r="G1151" s="45" t="str">
        <f t="shared" si="35"/>
        <v/>
      </c>
    </row>
    <row r="1152" spans="1:7">
      <c r="A1152" s="98" t="s">
        <v>2101</v>
      </c>
      <c r="B1152" s="107" t="s">
        <v>2102</v>
      </c>
      <c r="C1152" s="45"/>
      <c r="D1152" s="45"/>
      <c r="E1152" s="45"/>
      <c r="F1152" s="45" t="str">
        <f t="shared" si="34"/>
        <v/>
      </c>
      <c r="G1152" s="45" t="str">
        <f t="shared" si="35"/>
        <v/>
      </c>
    </row>
    <row r="1153" spans="1:7">
      <c r="A1153" s="98" t="s">
        <v>2103</v>
      </c>
      <c r="B1153" s="107" t="s">
        <v>2104</v>
      </c>
      <c r="C1153" s="45"/>
      <c r="D1153" s="45"/>
      <c r="E1153" s="45"/>
      <c r="F1153" s="45" t="str">
        <f t="shared" si="34"/>
        <v/>
      </c>
      <c r="G1153" s="45" t="str">
        <f t="shared" si="35"/>
        <v/>
      </c>
    </row>
    <row r="1154" spans="1:7">
      <c r="A1154" s="98" t="s">
        <v>2105</v>
      </c>
      <c r="B1154" s="107" t="s">
        <v>2106</v>
      </c>
      <c r="C1154" s="45"/>
      <c r="D1154" s="45"/>
      <c r="E1154" s="45"/>
      <c r="F1154" s="45" t="str">
        <f t="shared" si="34"/>
        <v/>
      </c>
      <c r="G1154" s="45" t="str">
        <f t="shared" si="35"/>
        <v/>
      </c>
    </row>
    <row r="1155" spans="1:7">
      <c r="A1155" s="98" t="s">
        <v>2107</v>
      </c>
      <c r="B1155" s="107" t="s">
        <v>2108</v>
      </c>
      <c r="C1155" s="45"/>
      <c r="D1155" s="45"/>
      <c r="E1155" s="45"/>
      <c r="F1155" s="45" t="str">
        <f t="shared" si="34"/>
        <v/>
      </c>
      <c r="G1155" s="45" t="str">
        <f t="shared" si="35"/>
        <v/>
      </c>
    </row>
    <row r="1156" spans="1:7">
      <c r="A1156" s="98" t="s">
        <v>2109</v>
      </c>
      <c r="B1156" s="107" t="s">
        <v>2110</v>
      </c>
      <c r="C1156" s="45"/>
      <c r="D1156" s="45"/>
      <c r="E1156" s="45"/>
      <c r="F1156" s="45" t="str">
        <f t="shared" si="34"/>
        <v/>
      </c>
      <c r="G1156" s="45" t="str">
        <f t="shared" si="35"/>
        <v/>
      </c>
    </row>
    <row r="1157" spans="1:7">
      <c r="A1157" s="98" t="s">
        <v>2111</v>
      </c>
      <c r="B1157" s="107" t="s">
        <v>2112</v>
      </c>
      <c r="C1157" s="45"/>
      <c r="D1157" s="45"/>
      <c r="E1157" s="45"/>
      <c r="F1157" s="45" t="str">
        <f t="shared" si="34"/>
        <v/>
      </c>
      <c r="G1157" s="45" t="str">
        <f t="shared" si="35"/>
        <v/>
      </c>
    </row>
    <row r="1158" spans="1:7">
      <c r="A1158" s="98" t="s">
        <v>2113</v>
      </c>
      <c r="B1158" s="107" t="s">
        <v>2114</v>
      </c>
      <c r="C1158" s="45"/>
      <c r="D1158" s="45"/>
      <c r="E1158" s="45"/>
      <c r="F1158" s="45" t="str">
        <f t="shared" ref="F1158:F1221" si="36">IF(C1158=0,"",ROUND(E1158/C1158*100,1))</f>
        <v/>
      </c>
      <c r="G1158" s="45" t="str">
        <f t="shared" ref="G1158:G1221" si="37">IF(D1158=0,"",ROUND(E1158/D1158*100,1))</f>
        <v/>
      </c>
    </row>
    <row r="1159" spans="1:7">
      <c r="A1159" s="98" t="s">
        <v>2115</v>
      </c>
      <c r="B1159" s="107" t="s">
        <v>2116</v>
      </c>
      <c r="C1159" s="45"/>
      <c r="D1159" s="45"/>
      <c r="E1159" s="45"/>
      <c r="F1159" s="45" t="str">
        <f t="shared" si="36"/>
        <v/>
      </c>
      <c r="G1159" s="45" t="str">
        <f t="shared" si="37"/>
        <v/>
      </c>
    </row>
    <row r="1160" spans="1:7">
      <c r="A1160" s="98" t="s">
        <v>2117</v>
      </c>
      <c r="B1160" s="107" t="s">
        <v>2118</v>
      </c>
      <c r="C1160" s="45"/>
      <c r="D1160" s="45"/>
      <c r="E1160" s="45"/>
      <c r="F1160" s="45" t="str">
        <f t="shared" si="36"/>
        <v/>
      </c>
      <c r="G1160" s="45" t="str">
        <f t="shared" si="37"/>
        <v/>
      </c>
    </row>
    <row r="1161" spans="1:7">
      <c r="A1161" s="98" t="s">
        <v>2119</v>
      </c>
      <c r="B1161" s="107" t="s">
        <v>121</v>
      </c>
      <c r="C1161" s="45"/>
      <c r="D1161" s="45"/>
      <c r="E1161" s="45"/>
      <c r="F1161" s="45" t="str">
        <f t="shared" si="36"/>
        <v/>
      </c>
      <c r="G1161" s="45" t="str">
        <f t="shared" si="37"/>
        <v/>
      </c>
    </row>
    <row r="1162" spans="1:7">
      <c r="A1162" s="98" t="s">
        <v>2120</v>
      </c>
      <c r="B1162" s="107" t="s">
        <v>2121</v>
      </c>
      <c r="C1162" s="45"/>
      <c r="D1162" s="45"/>
      <c r="E1162" s="45"/>
      <c r="F1162" s="45" t="str">
        <f t="shared" si="36"/>
        <v/>
      </c>
      <c r="G1162" s="45" t="str">
        <f t="shared" si="37"/>
        <v/>
      </c>
    </row>
    <row r="1163" spans="1:7">
      <c r="A1163" s="98" t="s">
        <v>2122</v>
      </c>
      <c r="B1163" s="107" t="s">
        <v>2123</v>
      </c>
      <c r="C1163" s="45">
        <f>SUM(C1164:C1168)</f>
        <v>0</v>
      </c>
      <c r="D1163" s="45">
        <f>SUM(D1164:D1168)</f>
        <v>0</v>
      </c>
      <c r="E1163" s="45">
        <f>SUM(E1164:E1168)</f>
        <v>0</v>
      </c>
      <c r="F1163" s="45" t="str">
        <f t="shared" si="36"/>
        <v/>
      </c>
      <c r="G1163" s="45" t="str">
        <f t="shared" si="37"/>
        <v/>
      </c>
    </row>
    <row r="1164" spans="1:7">
      <c r="A1164" s="98" t="s">
        <v>2124</v>
      </c>
      <c r="B1164" s="107" t="s">
        <v>2125</v>
      </c>
      <c r="C1164" s="45"/>
      <c r="D1164" s="45"/>
      <c r="E1164" s="45"/>
      <c r="F1164" s="45" t="str">
        <f t="shared" si="36"/>
        <v/>
      </c>
      <c r="G1164" s="45" t="str">
        <f t="shared" si="37"/>
        <v/>
      </c>
    </row>
    <row r="1165" spans="1:7">
      <c r="A1165" s="98" t="s">
        <v>2126</v>
      </c>
      <c r="B1165" s="107" t="s">
        <v>2127</v>
      </c>
      <c r="C1165" s="45"/>
      <c r="D1165" s="45"/>
      <c r="E1165" s="45"/>
      <c r="F1165" s="45" t="str">
        <f t="shared" si="36"/>
        <v/>
      </c>
      <c r="G1165" s="45" t="str">
        <f t="shared" si="37"/>
        <v/>
      </c>
    </row>
    <row r="1166" spans="1:7">
      <c r="A1166" s="98" t="s">
        <v>2128</v>
      </c>
      <c r="B1166" s="107" t="s">
        <v>2129</v>
      </c>
      <c r="C1166" s="45"/>
      <c r="D1166" s="45"/>
      <c r="E1166" s="45"/>
      <c r="F1166" s="45" t="str">
        <f t="shared" si="36"/>
        <v/>
      </c>
      <c r="G1166" s="45" t="str">
        <f t="shared" si="37"/>
        <v/>
      </c>
    </row>
    <row r="1167" spans="1:7">
      <c r="A1167" s="98" t="s">
        <v>2130</v>
      </c>
      <c r="B1167" s="107" t="s">
        <v>2131</v>
      </c>
      <c r="C1167" s="45"/>
      <c r="D1167" s="45"/>
      <c r="E1167" s="45"/>
      <c r="F1167" s="45" t="str">
        <f t="shared" si="36"/>
        <v/>
      </c>
      <c r="G1167" s="45" t="str">
        <f t="shared" si="37"/>
        <v/>
      </c>
    </row>
    <row r="1168" spans="1:7">
      <c r="A1168" s="98" t="s">
        <v>2132</v>
      </c>
      <c r="B1168" s="107" t="s">
        <v>2133</v>
      </c>
      <c r="C1168" s="45"/>
      <c r="D1168" s="45"/>
      <c r="E1168" s="45"/>
      <c r="F1168" s="45" t="str">
        <f t="shared" si="36"/>
        <v/>
      </c>
      <c r="G1168" s="45" t="str">
        <f t="shared" si="37"/>
        <v/>
      </c>
    </row>
    <row r="1169" spans="1:7">
      <c r="A1169" s="98" t="s">
        <v>2134</v>
      </c>
      <c r="B1169" s="107" t="s">
        <v>2135</v>
      </c>
      <c r="C1169" s="45">
        <f>SUM(C1170:C1174)</f>
        <v>0</v>
      </c>
      <c r="D1169" s="45">
        <f>SUM(D1170:D1174)</f>
        <v>0</v>
      </c>
      <c r="E1169" s="45">
        <f>SUM(E1170:E1174)</f>
        <v>0</v>
      </c>
      <c r="F1169" s="45" t="str">
        <f t="shared" si="36"/>
        <v/>
      </c>
      <c r="G1169" s="45" t="str">
        <f t="shared" si="37"/>
        <v/>
      </c>
    </row>
    <row r="1170" spans="1:7">
      <c r="A1170" s="98" t="s">
        <v>2136</v>
      </c>
      <c r="B1170" s="107" t="s">
        <v>2137</v>
      </c>
      <c r="C1170" s="45"/>
      <c r="D1170" s="45"/>
      <c r="E1170" s="45"/>
      <c r="F1170" s="45" t="str">
        <f t="shared" si="36"/>
        <v/>
      </c>
      <c r="G1170" s="45" t="str">
        <f t="shared" si="37"/>
        <v/>
      </c>
    </row>
    <row r="1171" spans="1:7">
      <c r="A1171" s="98" t="s">
        <v>2138</v>
      </c>
      <c r="B1171" s="107" t="s">
        <v>2139</v>
      </c>
      <c r="C1171" s="45"/>
      <c r="D1171" s="45"/>
      <c r="E1171" s="45"/>
      <c r="F1171" s="45" t="str">
        <f t="shared" si="36"/>
        <v/>
      </c>
      <c r="G1171" s="45" t="str">
        <f t="shared" si="37"/>
        <v/>
      </c>
    </row>
    <row r="1172" spans="1:7">
      <c r="A1172" s="98" t="s">
        <v>2140</v>
      </c>
      <c r="B1172" s="107" t="s">
        <v>2141</v>
      </c>
      <c r="C1172" s="45"/>
      <c r="D1172" s="45"/>
      <c r="E1172" s="45"/>
      <c r="F1172" s="45" t="str">
        <f t="shared" si="36"/>
        <v/>
      </c>
      <c r="G1172" s="45" t="str">
        <f t="shared" si="37"/>
        <v/>
      </c>
    </row>
    <row r="1173" spans="1:7">
      <c r="A1173" s="98" t="s">
        <v>2142</v>
      </c>
      <c r="B1173" s="107" t="s">
        <v>2143</v>
      </c>
      <c r="C1173" s="45"/>
      <c r="D1173" s="45"/>
      <c r="E1173" s="45"/>
      <c r="F1173" s="45" t="str">
        <f t="shared" si="36"/>
        <v/>
      </c>
      <c r="G1173" s="45" t="str">
        <f t="shared" si="37"/>
        <v/>
      </c>
    </row>
    <row r="1174" spans="1:7">
      <c r="A1174" s="98" t="s">
        <v>2144</v>
      </c>
      <c r="B1174" s="107" t="s">
        <v>2145</v>
      </c>
      <c r="C1174" s="45"/>
      <c r="D1174" s="45"/>
      <c r="E1174" s="45"/>
      <c r="F1174" s="45" t="str">
        <f t="shared" si="36"/>
        <v/>
      </c>
      <c r="G1174" s="45" t="str">
        <f t="shared" si="37"/>
        <v/>
      </c>
    </row>
    <row r="1175" spans="1:7">
      <c r="A1175" s="98" t="s">
        <v>2146</v>
      </c>
      <c r="B1175" s="107" t="s">
        <v>2147</v>
      </c>
      <c r="C1175" s="45">
        <f>SUM(C1176:C1187)</f>
        <v>0</v>
      </c>
      <c r="D1175" s="45">
        <f>SUM(D1176:D1187)</f>
        <v>0</v>
      </c>
      <c r="E1175" s="45">
        <f>SUM(E1176:E1187)</f>
        <v>0</v>
      </c>
      <c r="F1175" s="45" t="str">
        <f t="shared" si="36"/>
        <v/>
      </c>
      <c r="G1175" s="45" t="str">
        <f t="shared" si="37"/>
        <v/>
      </c>
    </row>
    <row r="1176" spans="1:7">
      <c r="A1176" s="98" t="s">
        <v>2148</v>
      </c>
      <c r="B1176" s="107" t="s">
        <v>2149</v>
      </c>
      <c r="C1176" s="45"/>
      <c r="D1176" s="45"/>
      <c r="E1176" s="45"/>
      <c r="F1176" s="45" t="str">
        <f t="shared" si="36"/>
        <v/>
      </c>
      <c r="G1176" s="45" t="str">
        <f t="shared" si="37"/>
        <v/>
      </c>
    </row>
    <row r="1177" spans="1:7">
      <c r="A1177" s="98" t="s">
        <v>2150</v>
      </c>
      <c r="B1177" s="107" t="s">
        <v>2151</v>
      </c>
      <c r="C1177" s="45"/>
      <c r="D1177" s="45"/>
      <c r="E1177" s="45"/>
      <c r="F1177" s="45" t="str">
        <f t="shared" si="36"/>
        <v/>
      </c>
      <c r="G1177" s="45" t="str">
        <f t="shared" si="37"/>
        <v/>
      </c>
    </row>
    <row r="1178" spans="1:7">
      <c r="A1178" s="98" t="s">
        <v>2152</v>
      </c>
      <c r="B1178" s="107" t="s">
        <v>2153</v>
      </c>
      <c r="C1178" s="45"/>
      <c r="D1178" s="45"/>
      <c r="E1178" s="45"/>
      <c r="F1178" s="45" t="str">
        <f t="shared" si="36"/>
        <v/>
      </c>
      <c r="G1178" s="45" t="str">
        <f t="shared" si="37"/>
        <v/>
      </c>
    </row>
    <row r="1179" spans="1:7">
      <c r="A1179" s="98" t="s">
        <v>2154</v>
      </c>
      <c r="B1179" s="107" t="s">
        <v>2155</v>
      </c>
      <c r="C1179" s="45"/>
      <c r="D1179" s="45"/>
      <c r="E1179" s="45"/>
      <c r="F1179" s="45" t="str">
        <f t="shared" si="36"/>
        <v/>
      </c>
      <c r="G1179" s="45" t="str">
        <f t="shared" si="37"/>
        <v/>
      </c>
    </row>
    <row r="1180" spans="1:7">
      <c r="A1180" s="98" t="s">
        <v>2156</v>
      </c>
      <c r="B1180" s="107" t="s">
        <v>2157</v>
      </c>
      <c r="C1180" s="45"/>
      <c r="D1180" s="45"/>
      <c r="E1180" s="45"/>
      <c r="F1180" s="45" t="str">
        <f t="shared" si="36"/>
        <v/>
      </c>
      <c r="G1180" s="45" t="str">
        <f t="shared" si="37"/>
        <v/>
      </c>
    </row>
    <row r="1181" spans="1:7">
      <c r="A1181" s="98" t="s">
        <v>2158</v>
      </c>
      <c r="B1181" s="107" t="s">
        <v>2159</v>
      </c>
      <c r="C1181" s="45"/>
      <c r="D1181" s="45"/>
      <c r="E1181" s="45"/>
      <c r="F1181" s="45" t="str">
        <f t="shared" si="36"/>
        <v/>
      </c>
      <c r="G1181" s="45" t="str">
        <f t="shared" si="37"/>
        <v/>
      </c>
    </row>
    <row r="1182" spans="1:7">
      <c r="A1182" s="98" t="s">
        <v>2160</v>
      </c>
      <c r="B1182" s="107" t="s">
        <v>2161</v>
      </c>
      <c r="C1182" s="45"/>
      <c r="D1182" s="45"/>
      <c r="E1182" s="45"/>
      <c r="F1182" s="45" t="str">
        <f t="shared" si="36"/>
        <v/>
      </c>
      <c r="G1182" s="45" t="str">
        <f t="shared" si="37"/>
        <v/>
      </c>
    </row>
    <row r="1183" spans="1:7">
      <c r="A1183" s="98" t="s">
        <v>2162</v>
      </c>
      <c r="B1183" s="107" t="s">
        <v>2163</v>
      </c>
      <c r="C1183" s="45"/>
      <c r="D1183" s="45"/>
      <c r="E1183" s="45"/>
      <c r="F1183" s="45" t="str">
        <f t="shared" si="36"/>
        <v/>
      </c>
      <c r="G1183" s="45" t="str">
        <f t="shared" si="37"/>
        <v/>
      </c>
    </row>
    <row r="1184" spans="1:7">
      <c r="A1184" s="98" t="s">
        <v>2164</v>
      </c>
      <c r="B1184" s="107" t="s">
        <v>2165</v>
      </c>
      <c r="C1184" s="45"/>
      <c r="D1184" s="45"/>
      <c r="E1184" s="45"/>
      <c r="F1184" s="45" t="str">
        <f t="shared" si="36"/>
        <v/>
      </c>
      <c r="G1184" s="45" t="str">
        <f t="shared" si="37"/>
        <v/>
      </c>
    </row>
    <row r="1185" spans="1:7">
      <c r="A1185" s="98" t="s">
        <v>2166</v>
      </c>
      <c r="B1185" s="107" t="s">
        <v>2167</v>
      </c>
      <c r="C1185" s="45"/>
      <c r="D1185" s="45"/>
      <c r="E1185" s="45"/>
      <c r="F1185" s="45" t="str">
        <f t="shared" si="36"/>
        <v/>
      </c>
      <c r="G1185" s="45" t="str">
        <f t="shared" si="37"/>
        <v/>
      </c>
    </row>
    <row r="1186" spans="1:7">
      <c r="A1186" s="98" t="s">
        <v>2168</v>
      </c>
      <c r="B1186" s="107" t="s">
        <v>2169</v>
      </c>
      <c r="C1186" s="45"/>
      <c r="D1186" s="45"/>
      <c r="E1186" s="45"/>
      <c r="F1186" s="45" t="str">
        <f t="shared" si="36"/>
        <v/>
      </c>
      <c r="G1186" s="45" t="str">
        <f t="shared" si="37"/>
        <v/>
      </c>
    </row>
    <row r="1187" spans="1:7">
      <c r="A1187" s="98" t="s">
        <v>2170</v>
      </c>
      <c r="B1187" s="107" t="s">
        <v>2171</v>
      </c>
      <c r="C1187" s="45"/>
      <c r="D1187" s="45"/>
      <c r="E1187" s="45"/>
      <c r="F1187" s="45" t="str">
        <f t="shared" si="36"/>
        <v/>
      </c>
      <c r="G1187" s="45" t="str">
        <f t="shared" si="37"/>
        <v/>
      </c>
    </row>
    <row r="1188" spans="1:7">
      <c r="A1188" s="98" t="s">
        <v>2172</v>
      </c>
      <c r="B1188" s="107" t="s">
        <v>72</v>
      </c>
      <c r="C1188" s="45">
        <f>SUM(C1189,C1200,C1206,C1214,C1227,C1231,C1235)</f>
        <v>625</v>
      </c>
      <c r="D1188" s="45">
        <f>SUM(D1189,D1200,D1206,D1214,D1227,D1231,D1235)</f>
        <v>386</v>
      </c>
      <c r="E1188" s="45">
        <f>SUM(E1189,E1200,E1206,E1214,E1227,E1231,E1235)</f>
        <v>1402</v>
      </c>
      <c r="F1188" s="45">
        <f t="shared" si="36"/>
        <v>224</v>
      </c>
      <c r="G1188" s="45">
        <f t="shared" si="37"/>
        <v>363</v>
      </c>
    </row>
    <row r="1189" spans="1:7">
      <c r="A1189" s="98" t="s">
        <v>2173</v>
      </c>
      <c r="B1189" s="107" t="s">
        <v>2174</v>
      </c>
      <c r="C1189" s="45">
        <f>SUM(C1190:C1199)</f>
        <v>357</v>
      </c>
      <c r="D1189" s="45">
        <f>SUM(D1190:D1199)</f>
        <v>386</v>
      </c>
      <c r="E1189" s="45">
        <f>SUM(E1190:E1199)</f>
        <v>469</v>
      </c>
      <c r="F1189" s="45">
        <f t="shared" si="36"/>
        <v>131</v>
      </c>
      <c r="G1189" s="45">
        <f t="shared" si="37"/>
        <v>122</v>
      </c>
    </row>
    <row r="1190" spans="1:7">
      <c r="A1190" s="98" t="s">
        <v>2175</v>
      </c>
      <c r="B1190" s="107" t="s">
        <v>103</v>
      </c>
      <c r="C1190" s="45">
        <v>350</v>
      </c>
      <c r="D1190" s="45">
        <v>381</v>
      </c>
      <c r="E1190" s="45">
        <v>469</v>
      </c>
      <c r="F1190" s="45">
        <f t="shared" si="36"/>
        <v>134</v>
      </c>
      <c r="G1190" s="45">
        <f t="shared" si="37"/>
        <v>123</v>
      </c>
    </row>
    <row r="1191" spans="1:7">
      <c r="A1191" s="98" t="s">
        <v>2176</v>
      </c>
      <c r="B1191" s="107" t="s">
        <v>105</v>
      </c>
      <c r="C1191" s="45"/>
      <c r="D1191" s="45"/>
      <c r="E1191" s="45"/>
      <c r="F1191" s="45" t="str">
        <f t="shared" si="36"/>
        <v/>
      </c>
      <c r="G1191" s="45" t="str">
        <f t="shared" si="37"/>
        <v/>
      </c>
    </row>
    <row r="1192" spans="1:7">
      <c r="A1192" s="98" t="s">
        <v>2177</v>
      </c>
      <c r="B1192" s="107" t="s">
        <v>107</v>
      </c>
      <c r="C1192" s="45"/>
      <c r="D1192" s="45"/>
      <c r="E1192" s="45"/>
      <c r="F1192" s="45" t="str">
        <f t="shared" si="36"/>
        <v/>
      </c>
      <c r="G1192" s="45" t="str">
        <f t="shared" si="37"/>
        <v/>
      </c>
    </row>
    <row r="1193" spans="1:7">
      <c r="A1193" s="98" t="s">
        <v>2178</v>
      </c>
      <c r="B1193" s="107" t="s">
        <v>2179</v>
      </c>
      <c r="C1193" s="45"/>
      <c r="D1193" s="45"/>
      <c r="E1193" s="45"/>
      <c r="F1193" s="45" t="str">
        <f t="shared" si="36"/>
        <v/>
      </c>
      <c r="G1193" s="45" t="str">
        <f t="shared" si="37"/>
        <v/>
      </c>
    </row>
    <row r="1194" spans="1:7">
      <c r="A1194" s="98" t="s">
        <v>2180</v>
      </c>
      <c r="B1194" s="107" t="s">
        <v>2181</v>
      </c>
      <c r="C1194" s="45"/>
      <c r="D1194" s="45"/>
      <c r="E1194" s="45"/>
      <c r="F1194" s="45" t="str">
        <f t="shared" si="36"/>
        <v/>
      </c>
      <c r="G1194" s="45" t="str">
        <f t="shared" si="37"/>
        <v/>
      </c>
    </row>
    <row r="1195" spans="1:7">
      <c r="A1195" s="98" t="s">
        <v>2182</v>
      </c>
      <c r="B1195" s="107" t="s">
        <v>2183</v>
      </c>
      <c r="C1195" s="45">
        <v>7</v>
      </c>
      <c r="D1195" s="45">
        <v>5</v>
      </c>
      <c r="E1195" s="45"/>
      <c r="F1195" s="45">
        <f t="shared" si="36"/>
        <v>0</v>
      </c>
      <c r="G1195" s="45">
        <f t="shared" si="37"/>
        <v>0</v>
      </c>
    </row>
    <row r="1196" spans="1:7">
      <c r="A1196" s="98" t="s">
        <v>2184</v>
      </c>
      <c r="B1196" s="107" t="s">
        <v>2185</v>
      </c>
      <c r="C1196" s="45"/>
      <c r="D1196" s="45"/>
      <c r="E1196" s="45"/>
      <c r="F1196" s="45" t="str">
        <f t="shared" si="36"/>
        <v/>
      </c>
      <c r="G1196" s="45" t="str">
        <f t="shared" si="37"/>
        <v/>
      </c>
    </row>
    <row r="1197" spans="1:7">
      <c r="A1197" s="98" t="s">
        <v>2186</v>
      </c>
      <c r="B1197" s="107" t="s">
        <v>2187</v>
      </c>
      <c r="C1197" s="45"/>
      <c r="D1197" s="45"/>
      <c r="E1197" s="45"/>
      <c r="F1197" s="45" t="str">
        <f t="shared" si="36"/>
        <v/>
      </c>
      <c r="G1197" s="45" t="str">
        <f t="shared" si="37"/>
        <v/>
      </c>
    </row>
    <row r="1198" spans="1:7">
      <c r="A1198" s="98" t="s">
        <v>2188</v>
      </c>
      <c r="B1198" s="107" t="s">
        <v>121</v>
      </c>
      <c r="C1198" s="45"/>
      <c r="D1198" s="45"/>
      <c r="E1198" s="45"/>
      <c r="F1198" s="45" t="str">
        <f t="shared" si="36"/>
        <v/>
      </c>
      <c r="G1198" s="45" t="str">
        <f t="shared" si="37"/>
        <v/>
      </c>
    </row>
    <row r="1199" spans="1:7">
      <c r="A1199" s="98" t="s">
        <v>2189</v>
      </c>
      <c r="B1199" s="107" t="s">
        <v>2190</v>
      </c>
      <c r="C1199" s="45"/>
      <c r="D1199" s="45"/>
      <c r="E1199" s="45"/>
      <c r="F1199" s="45" t="str">
        <f t="shared" si="36"/>
        <v/>
      </c>
      <c r="G1199" s="45" t="str">
        <f t="shared" si="37"/>
        <v/>
      </c>
    </row>
    <row r="1200" spans="1:7">
      <c r="A1200" s="98" t="s">
        <v>2191</v>
      </c>
      <c r="B1200" s="107" t="s">
        <v>2192</v>
      </c>
      <c r="C1200" s="45">
        <f>SUM(C1201:C1205)</f>
        <v>268</v>
      </c>
      <c r="D1200" s="45">
        <f>SUM(D1201:D1205)</f>
        <v>0</v>
      </c>
      <c r="E1200" s="45">
        <f>SUM(E1201:E1205)</f>
        <v>933</v>
      </c>
      <c r="F1200" s="45">
        <f t="shared" si="36"/>
        <v>348</v>
      </c>
      <c r="G1200" s="45" t="str">
        <f t="shared" si="37"/>
        <v/>
      </c>
    </row>
    <row r="1201" spans="1:7">
      <c r="A1201" s="98" t="s">
        <v>2193</v>
      </c>
      <c r="B1201" s="107" t="s">
        <v>103</v>
      </c>
      <c r="C1201" s="45">
        <v>268</v>
      </c>
      <c r="D1201" s="45"/>
      <c r="E1201" s="45">
        <v>933</v>
      </c>
      <c r="F1201" s="45">
        <f t="shared" si="36"/>
        <v>348</v>
      </c>
      <c r="G1201" s="45" t="str">
        <f t="shared" si="37"/>
        <v/>
      </c>
    </row>
    <row r="1202" spans="1:7">
      <c r="A1202" s="98" t="s">
        <v>2194</v>
      </c>
      <c r="B1202" s="107" t="s">
        <v>105</v>
      </c>
      <c r="C1202" s="45"/>
      <c r="D1202" s="45"/>
      <c r="E1202" s="45"/>
      <c r="F1202" s="45" t="str">
        <f t="shared" si="36"/>
        <v/>
      </c>
      <c r="G1202" s="45" t="str">
        <f t="shared" si="37"/>
        <v/>
      </c>
    </row>
    <row r="1203" spans="1:7">
      <c r="A1203" s="98" t="s">
        <v>2195</v>
      </c>
      <c r="B1203" s="107" t="s">
        <v>107</v>
      </c>
      <c r="C1203" s="45"/>
      <c r="D1203" s="45"/>
      <c r="E1203" s="45"/>
      <c r="F1203" s="45" t="str">
        <f t="shared" si="36"/>
        <v/>
      </c>
      <c r="G1203" s="45" t="str">
        <f t="shared" si="37"/>
        <v/>
      </c>
    </row>
    <row r="1204" spans="1:7">
      <c r="A1204" s="98" t="s">
        <v>2196</v>
      </c>
      <c r="B1204" s="107" t="s">
        <v>2197</v>
      </c>
      <c r="C1204" s="45"/>
      <c r="D1204" s="45"/>
      <c r="E1204" s="45"/>
      <c r="F1204" s="45" t="str">
        <f t="shared" si="36"/>
        <v/>
      </c>
      <c r="G1204" s="45" t="str">
        <f t="shared" si="37"/>
        <v/>
      </c>
    </row>
    <row r="1205" spans="1:7">
      <c r="A1205" s="98" t="s">
        <v>2198</v>
      </c>
      <c r="B1205" s="107" t="s">
        <v>2199</v>
      </c>
      <c r="C1205" s="45"/>
      <c r="D1205" s="45"/>
      <c r="E1205" s="45"/>
      <c r="F1205" s="45" t="str">
        <f t="shared" si="36"/>
        <v/>
      </c>
      <c r="G1205" s="45" t="str">
        <f t="shared" si="37"/>
        <v/>
      </c>
    </row>
    <row r="1206" spans="1:7">
      <c r="A1206" s="98" t="s">
        <v>2200</v>
      </c>
      <c r="B1206" s="107" t="s">
        <v>2201</v>
      </c>
      <c r="C1206" s="45">
        <f>SUM(C1207:C1213)</f>
        <v>0</v>
      </c>
      <c r="D1206" s="45">
        <f>SUM(D1207:D1213)</f>
        <v>0</v>
      </c>
      <c r="E1206" s="45">
        <f>SUM(E1207:E1213)</f>
        <v>0</v>
      </c>
      <c r="F1206" s="45" t="str">
        <f t="shared" si="36"/>
        <v/>
      </c>
      <c r="G1206" s="45" t="str">
        <f t="shared" si="37"/>
        <v/>
      </c>
    </row>
    <row r="1207" spans="1:7">
      <c r="A1207" s="98" t="s">
        <v>2202</v>
      </c>
      <c r="B1207" s="107" t="s">
        <v>103</v>
      </c>
      <c r="C1207" s="45"/>
      <c r="D1207" s="45"/>
      <c r="E1207" s="45"/>
      <c r="F1207" s="45" t="str">
        <f t="shared" si="36"/>
        <v/>
      </c>
      <c r="G1207" s="45" t="str">
        <f t="shared" si="37"/>
        <v/>
      </c>
    </row>
    <row r="1208" spans="1:7">
      <c r="A1208" s="98" t="s">
        <v>2203</v>
      </c>
      <c r="B1208" s="107" t="s">
        <v>105</v>
      </c>
      <c r="C1208" s="45"/>
      <c r="D1208" s="45"/>
      <c r="E1208" s="45"/>
      <c r="F1208" s="45" t="str">
        <f t="shared" si="36"/>
        <v/>
      </c>
      <c r="G1208" s="45" t="str">
        <f t="shared" si="37"/>
        <v/>
      </c>
    </row>
    <row r="1209" spans="1:7">
      <c r="A1209" s="98" t="s">
        <v>2204</v>
      </c>
      <c r="B1209" s="107" t="s">
        <v>107</v>
      </c>
      <c r="C1209" s="45"/>
      <c r="D1209" s="45"/>
      <c r="E1209" s="45"/>
      <c r="F1209" s="45" t="str">
        <f t="shared" si="36"/>
        <v/>
      </c>
      <c r="G1209" s="45" t="str">
        <f t="shared" si="37"/>
        <v/>
      </c>
    </row>
    <row r="1210" spans="1:7">
      <c r="A1210" s="98" t="s">
        <v>2205</v>
      </c>
      <c r="B1210" s="107" t="s">
        <v>2206</v>
      </c>
      <c r="C1210" s="45"/>
      <c r="D1210" s="45"/>
      <c r="E1210" s="45"/>
      <c r="F1210" s="45" t="str">
        <f t="shared" si="36"/>
        <v/>
      </c>
      <c r="G1210" s="45" t="str">
        <f t="shared" si="37"/>
        <v/>
      </c>
    </row>
    <row r="1211" spans="1:7">
      <c r="A1211" s="98" t="s">
        <v>2207</v>
      </c>
      <c r="B1211" s="107" t="s">
        <v>2208</v>
      </c>
      <c r="C1211" s="45"/>
      <c r="D1211" s="45"/>
      <c r="E1211" s="45"/>
      <c r="F1211" s="45" t="str">
        <f t="shared" si="36"/>
        <v/>
      </c>
      <c r="G1211" s="45" t="str">
        <f t="shared" si="37"/>
        <v/>
      </c>
    </row>
    <row r="1212" spans="1:7">
      <c r="A1212" s="98" t="s">
        <v>2209</v>
      </c>
      <c r="B1212" s="107" t="s">
        <v>121</v>
      </c>
      <c r="C1212" s="45"/>
      <c r="D1212" s="45"/>
      <c r="E1212" s="45"/>
      <c r="F1212" s="45" t="str">
        <f t="shared" si="36"/>
        <v/>
      </c>
      <c r="G1212" s="45" t="str">
        <f t="shared" si="37"/>
        <v/>
      </c>
    </row>
    <row r="1213" spans="1:7">
      <c r="A1213" s="98" t="s">
        <v>2210</v>
      </c>
      <c r="B1213" s="107" t="s">
        <v>2211</v>
      </c>
      <c r="C1213" s="45"/>
      <c r="D1213" s="45"/>
      <c r="E1213" s="45"/>
      <c r="F1213" s="45" t="str">
        <f t="shared" si="36"/>
        <v/>
      </c>
      <c r="G1213" s="45" t="str">
        <f t="shared" si="37"/>
        <v/>
      </c>
    </row>
    <row r="1214" spans="1:7">
      <c r="A1214" s="98" t="s">
        <v>2212</v>
      </c>
      <c r="B1214" s="107" t="s">
        <v>2213</v>
      </c>
      <c r="C1214" s="45">
        <f>SUM(C1215:C1226)</f>
        <v>0</v>
      </c>
      <c r="D1214" s="45">
        <f>SUM(D1215:D1226)</f>
        <v>0</v>
      </c>
      <c r="E1214" s="45">
        <f>SUM(E1215:E1226)</f>
        <v>0</v>
      </c>
      <c r="F1214" s="45" t="str">
        <f t="shared" si="36"/>
        <v/>
      </c>
      <c r="G1214" s="45" t="str">
        <f t="shared" si="37"/>
        <v/>
      </c>
    </row>
    <row r="1215" spans="1:7">
      <c r="A1215" s="98" t="s">
        <v>2214</v>
      </c>
      <c r="B1215" s="107" t="s">
        <v>103</v>
      </c>
      <c r="C1215" s="45"/>
      <c r="D1215" s="45"/>
      <c r="E1215" s="45"/>
      <c r="F1215" s="45" t="str">
        <f t="shared" si="36"/>
        <v/>
      </c>
      <c r="G1215" s="45" t="str">
        <f t="shared" si="37"/>
        <v/>
      </c>
    </row>
    <row r="1216" spans="1:7">
      <c r="A1216" s="98" t="s">
        <v>2215</v>
      </c>
      <c r="B1216" s="107" t="s">
        <v>105</v>
      </c>
      <c r="C1216" s="45"/>
      <c r="D1216" s="45"/>
      <c r="E1216" s="45"/>
      <c r="F1216" s="45" t="str">
        <f t="shared" si="36"/>
        <v/>
      </c>
      <c r="G1216" s="45" t="str">
        <f t="shared" si="37"/>
        <v/>
      </c>
    </row>
    <row r="1217" spans="1:7">
      <c r="A1217" s="98" t="s">
        <v>2216</v>
      </c>
      <c r="B1217" s="107" t="s">
        <v>107</v>
      </c>
      <c r="C1217" s="45"/>
      <c r="D1217" s="45"/>
      <c r="E1217" s="45"/>
      <c r="F1217" s="45" t="str">
        <f t="shared" si="36"/>
        <v/>
      </c>
      <c r="G1217" s="45" t="str">
        <f t="shared" si="37"/>
        <v/>
      </c>
    </row>
    <row r="1218" spans="1:7">
      <c r="A1218" s="98" t="s">
        <v>2217</v>
      </c>
      <c r="B1218" s="107" t="s">
        <v>2218</v>
      </c>
      <c r="C1218" s="45"/>
      <c r="D1218" s="45"/>
      <c r="E1218" s="45"/>
      <c r="F1218" s="45" t="str">
        <f t="shared" si="36"/>
        <v/>
      </c>
      <c r="G1218" s="45" t="str">
        <f t="shared" si="37"/>
        <v/>
      </c>
    </row>
    <row r="1219" spans="1:7">
      <c r="A1219" s="98" t="s">
        <v>2219</v>
      </c>
      <c r="B1219" s="107" t="s">
        <v>2220</v>
      </c>
      <c r="C1219" s="45"/>
      <c r="D1219" s="45"/>
      <c r="E1219" s="45"/>
      <c r="F1219" s="45" t="str">
        <f t="shared" si="36"/>
        <v/>
      </c>
      <c r="G1219" s="45" t="str">
        <f t="shared" si="37"/>
        <v/>
      </c>
    </row>
    <row r="1220" spans="1:7">
      <c r="A1220" s="98" t="s">
        <v>2221</v>
      </c>
      <c r="B1220" s="107" t="s">
        <v>2222</v>
      </c>
      <c r="C1220" s="45"/>
      <c r="D1220" s="45"/>
      <c r="E1220" s="45"/>
      <c r="F1220" s="45" t="str">
        <f t="shared" si="36"/>
        <v/>
      </c>
      <c r="G1220" s="45" t="str">
        <f t="shared" si="37"/>
        <v/>
      </c>
    </row>
    <row r="1221" spans="1:7">
      <c r="A1221" s="98" t="s">
        <v>2223</v>
      </c>
      <c r="B1221" s="107" t="s">
        <v>2224</v>
      </c>
      <c r="C1221" s="45"/>
      <c r="D1221" s="45"/>
      <c r="E1221" s="45"/>
      <c r="F1221" s="45" t="str">
        <f t="shared" si="36"/>
        <v/>
      </c>
      <c r="G1221" s="45" t="str">
        <f t="shared" si="37"/>
        <v/>
      </c>
    </row>
    <row r="1222" spans="1:7">
      <c r="A1222" s="98" t="s">
        <v>2225</v>
      </c>
      <c r="B1222" s="107" t="s">
        <v>2226</v>
      </c>
      <c r="C1222" s="45"/>
      <c r="D1222" s="45"/>
      <c r="E1222" s="45"/>
      <c r="F1222" s="45" t="str">
        <f t="shared" ref="F1222:F1247" si="38">IF(C1222=0,"",ROUND(E1222/C1222*100,1))</f>
        <v/>
      </c>
      <c r="G1222" s="45" t="str">
        <f t="shared" ref="G1222:G1247" si="39">IF(D1222=0,"",ROUND(E1222/D1222*100,1))</f>
        <v/>
      </c>
    </row>
    <row r="1223" spans="1:7">
      <c r="A1223" s="98" t="s">
        <v>2227</v>
      </c>
      <c r="B1223" s="107" t="s">
        <v>2228</v>
      </c>
      <c r="C1223" s="45"/>
      <c r="D1223" s="45"/>
      <c r="E1223" s="45"/>
      <c r="F1223" s="45" t="str">
        <f t="shared" si="38"/>
        <v/>
      </c>
      <c r="G1223" s="45" t="str">
        <f t="shared" si="39"/>
        <v/>
      </c>
    </row>
    <row r="1224" spans="1:7">
      <c r="A1224" s="98" t="s">
        <v>2229</v>
      </c>
      <c r="B1224" s="107" t="s">
        <v>2230</v>
      </c>
      <c r="C1224" s="45"/>
      <c r="D1224" s="45"/>
      <c r="E1224" s="45"/>
      <c r="F1224" s="45" t="str">
        <f t="shared" si="38"/>
        <v/>
      </c>
      <c r="G1224" s="45" t="str">
        <f t="shared" si="39"/>
        <v/>
      </c>
    </row>
    <row r="1225" spans="1:7">
      <c r="A1225" s="98" t="s">
        <v>2231</v>
      </c>
      <c r="B1225" s="107" t="s">
        <v>2232</v>
      </c>
      <c r="C1225" s="45"/>
      <c r="D1225" s="45"/>
      <c r="E1225" s="45"/>
      <c r="F1225" s="45" t="str">
        <f t="shared" si="38"/>
        <v/>
      </c>
      <c r="G1225" s="45" t="str">
        <f t="shared" si="39"/>
        <v/>
      </c>
    </row>
    <row r="1226" spans="1:7">
      <c r="A1226" s="98" t="s">
        <v>2233</v>
      </c>
      <c r="B1226" s="107" t="s">
        <v>2234</v>
      </c>
      <c r="C1226" s="45"/>
      <c r="D1226" s="45"/>
      <c r="E1226" s="45"/>
      <c r="F1226" s="45" t="str">
        <f t="shared" si="38"/>
        <v/>
      </c>
      <c r="G1226" s="45" t="str">
        <f t="shared" si="39"/>
        <v/>
      </c>
    </row>
    <row r="1227" spans="1:7">
      <c r="A1227" s="98" t="s">
        <v>2235</v>
      </c>
      <c r="B1227" s="107" t="s">
        <v>2236</v>
      </c>
      <c r="C1227" s="45">
        <f>SUM(C1228:C1230)</f>
        <v>0</v>
      </c>
      <c r="D1227" s="45">
        <f>SUM(D1228:D1230)</f>
        <v>0</v>
      </c>
      <c r="E1227" s="45">
        <f>SUM(E1228:E1230)</f>
        <v>0</v>
      </c>
      <c r="F1227" s="45" t="str">
        <f t="shared" si="38"/>
        <v/>
      </c>
      <c r="G1227" s="45" t="str">
        <f t="shared" si="39"/>
        <v/>
      </c>
    </row>
    <row r="1228" spans="1:7">
      <c r="A1228" s="98" t="s">
        <v>2237</v>
      </c>
      <c r="B1228" s="107" t="s">
        <v>2238</v>
      </c>
      <c r="C1228" s="45"/>
      <c r="D1228" s="45"/>
      <c r="E1228" s="45"/>
      <c r="F1228" s="45" t="str">
        <f t="shared" si="38"/>
        <v/>
      </c>
      <c r="G1228" s="45" t="str">
        <f t="shared" si="39"/>
        <v/>
      </c>
    </row>
    <row r="1229" spans="1:7">
      <c r="A1229" s="98" t="s">
        <v>2239</v>
      </c>
      <c r="B1229" s="107" t="s">
        <v>2240</v>
      </c>
      <c r="C1229" s="45"/>
      <c r="D1229" s="45"/>
      <c r="E1229" s="45"/>
      <c r="F1229" s="45" t="str">
        <f t="shared" si="38"/>
        <v/>
      </c>
      <c r="G1229" s="45" t="str">
        <f t="shared" si="39"/>
        <v/>
      </c>
    </row>
    <row r="1230" spans="1:7">
      <c r="A1230" s="98" t="s">
        <v>2241</v>
      </c>
      <c r="B1230" s="107" t="s">
        <v>2242</v>
      </c>
      <c r="C1230" s="45"/>
      <c r="D1230" s="45"/>
      <c r="E1230" s="45"/>
      <c r="F1230" s="45" t="str">
        <f t="shared" si="38"/>
        <v/>
      </c>
      <c r="G1230" s="45" t="str">
        <f t="shared" si="39"/>
        <v/>
      </c>
    </row>
    <row r="1231" spans="1:7">
      <c r="A1231" s="98" t="s">
        <v>2243</v>
      </c>
      <c r="B1231" s="107" t="s">
        <v>2244</v>
      </c>
      <c r="C1231" s="45">
        <f>SUM(C1232:C1234)</f>
        <v>0</v>
      </c>
      <c r="D1231" s="45">
        <f>SUM(D1232:D1234)</f>
        <v>0</v>
      </c>
      <c r="E1231" s="45">
        <f>SUM(E1232:E1234)</f>
        <v>0</v>
      </c>
      <c r="F1231" s="45" t="str">
        <f t="shared" si="38"/>
        <v/>
      </c>
      <c r="G1231" s="45" t="str">
        <f t="shared" si="39"/>
        <v/>
      </c>
    </row>
    <row r="1232" spans="1:7">
      <c r="A1232" s="98" t="s">
        <v>2245</v>
      </c>
      <c r="B1232" s="107" t="s">
        <v>2246</v>
      </c>
      <c r="C1232" s="45"/>
      <c r="D1232" s="45"/>
      <c r="E1232" s="45"/>
      <c r="F1232" s="45" t="str">
        <f t="shared" si="38"/>
        <v/>
      </c>
      <c r="G1232" s="45" t="str">
        <f t="shared" si="39"/>
        <v/>
      </c>
    </row>
    <row r="1233" spans="1:7">
      <c r="A1233" s="98" t="s">
        <v>2247</v>
      </c>
      <c r="B1233" s="107" t="s">
        <v>2248</v>
      </c>
      <c r="C1233" s="45"/>
      <c r="D1233" s="45"/>
      <c r="E1233" s="45"/>
      <c r="F1233" s="45" t="str">
        <f t="shared" si="38"/>
        <v/>
      </c>
      <c r="G1233" s="45" t="str">
        <f t="shared" si="39"/>
        <v/>
      </c>
    </row>
    <row r="1234" spans="1:7">
      <c r="A1234" s="98" t="s">
        <v>2249</v>
      </c>
      <c r="B1234" s="107" t="s">
        <v>2250</v>
      </c>
      <c r="C1234" s="45"/>
      <c r="D1234" s="45"/>
      <c r="E1234" s="45"/>
      <c r="F1234" s="45" t="str">
        <f t="shared" si="38"/>
        <v/>
      </c>
      <c r="G1234" s="45" t="str">
        <f t="shared" si="39"/>
        <v/>
      </c>
    </row>
    <row r="1235" spans="1:7">
      <c r="A1235" s="98" t="s">
        <v>2251</v>
      </c>
      <c r="B1235" s="107" t="s">
        <v>2252</v>
      </c>
      <c r="C1235" s="45"/>
      <c r="D1235" s="45"/>
      <c r="E1235" s="45"/>
      <c r="F1235" s="45" t="str">
        <f t="shared" si="38"/>
        <v/>
      </c>
      <c r="G1235" s="45" t="str">
        <f t="shared" si="39"/>
        <v/>
      </c>
    </row>
    <row r="1236" spans="1:7">
      <c r="A1236" s="98" t="s">
        <v>2253</v>
      </c>
      <c r="B1236" s="107" t="s">
        <v>73</v>
      </c>
      <c r="C1236" s="45">
        <v>3000</v>
      </c>
      <c r="D1236" s="45"/>
      <c r="E1236" s="45">
        <v>3000</v>
      </c>
      <c r="F1236" s="45">
        <f t="shared" si="38"/>
        <v>100</v>
      </c>
      <c r="G1236" s="45" t="str">
        <f t="shared" si="39"/>
        <v/>
      </c>
    </row>
    <row r="1237" spans="1:7">
      <c r="A1237" s="98" t="s">
        <v>2254</v>
      </c>
      <c r="B1237" s="99" t="s">
        <v>74</v>
      </c>
      <c r="C1237" s="45">
        <f>SUM(C1238,C1239)</f>
        <v>0</v>
      </c>
      <c r="D1237" s="45">
        <f>SUM(D1238,D1239)</f>
        <v>131</v>
      </c>
      <c r="E1237" s="45">
        <f>SUM(E1238,E1239)</f>
        <v>8705</v>
      </c>
      <c r="F1237" s="45" t="str">
        <f t="shared" si="38"/>
        <v/>
      </c>
      <c r="G1237" s="45">
        <f t="shared" si="39"/>
        <v>6645</v>
      </c>
    </row>
    <row r="1238" spans="1:7">
      <c r="A1238" s="98" t="s">
        <v>2255</v>
      </c>
      <c r="B1238" s="99" t="s">
        <v>2256</v>
      </c>
      <c r="C1238" s="45"/>
      <c r="D1238" s="45"/>
      <c r="E1238" s="45">
        <v>8705</v>
      </c>
      <c r="F1238" s="45" t="str">
        <f t="shared" si="38"/>
        <v/>
      </c>
      <c r="G1238" s="45" t="str">
        <f t="shared" si="39"/>
        <v/>
      </c>
    </row>
    <row r="1239" spans="1:7">
      <c r="A1239" s="98" t="s">
        <v>2257</v>
      </c>
      <c r="B1239" s="99" t="s">
        <v>1969</v>
      </c>
      <c r="C1239" s="45"/>
      <c r="D1239" s="45">
        <v>131</v>
      </c>
      <c r="E1239" s="45"/>
      <c r="F1239" s="45" t="str">
        <f t="shared" si="38"/>
        <v/>
      </c>
      <c r="G1239" s="45">
        <f t="shared" si="39"/>
        <v>0</v>
      </c>
    </row>
    <row r="1240" spans="1:7">
      <c r="A1240" s="98" t="s">
        <v>2258</v>
      </c>
      <c r="B1240" s="107" t="s">
        <v>75</v>
      </c>
      <c r="C1240" s="45">
        <f>SUM(C1241)</f>
        <v>1210</v>
      </c>
      <c r="D1240" s="45">
        <f>SUM(D1241)</f>
        <v>1247</v>
      </c>
      <c r="E1240" s="45">
        <f>SUM(E1241)</f>
        <v>1407</v>
      </c>
      <c r="F1240" s="45">
        <f t="shared" si="38"/>
        <v>116</v>
      </c>
      <c r="G1240" s="45">
        <f t="shared" si="39"/>
        <v>113</v>
      </c>
    </row>
    <row r="1241" spans="1:7">
      <c r="A1241" s="98" t="s">
        <v>2259</v>
      </c>
      <c r="B1241" s="107" t="s">
        <v>2260</v>
      </c>
      <c r="C1241" s="45">
        <f>SUM(C1242:C1245)</f>
        <v>1210</v>
      </c>
      <c r="D1241" s="45">
        <f>SUM(D1242:D1245)</f>
        <v>1247</v>
      </c>
      <c r="E1241" s="45">
        <f>SUM(E1242:E1245)</f>
        <v>1407</v>
      </c>
      <c r="F1241" s="45">
        <f t="shared" si="38"/>
        <v>116</v>
      </c>
      <c r="G1241" s="45">
        <f t="shared" si="39"/>
        <v>113</v>
      </c>
    </row>
    <row r="1242" spans="1:7">
      <c r="A1242" s="98" t="s">
        <v>2261</v>
      </c>
      <c r="B1242" s="107" t="s">
        <v>2262</v>
      </c>
      <c r="C1242" s="45">
        <v>1210</v>
      </c>
      <c r="D1242" s="45">
        <v>1247</v>
      </c>
      <c r="E1242" s="45">
        <v>1407</v>
      </c>
      <c r="F1242" s="45">
        <f t="shared" si="38"/>
        <v>116</v>
      </c>
      <c r="G1242" s="45">
        <f t="shared" si="39"/>
        <v>113</v>
      </c>
    </row>
    <row r="1243" spans="1:7">
      <c r="A1243" s="98" t="s">
        <v>2263</v>
      </c>
      <c r="B1243" s="107" t="s">
        <v>2264</v>
      </c>
      <c r="C1243" s="45"/>
      <c r="D1243" s="45"/>
      <c r="E1243" s="45"/>
      <c r="F1243" s="45" t="str">
        <f t="shared" si="38"/>
        <v/>
      </c>
      <c r="G1243" s="45" t="str">
        <f t="shared" si="39"/>
        <v/>
      </c>
    </row>
    <row r="1244" spans="1:7">
      <c r="A1244" s="98" t="s">
        <v>2265</v>
      </c>
      <c r="B1244" s="107" t="s">
        <v>2266</v>
      </c>
      <c r="C1244" s="45"/>
      <c r="D1244" s="45"/>
      <c r="E1244" s="45"/>
      <c r="F1244" s="45" t="str">
        <f t="shared" si="38"/>
        <v/>
      </c>
      <c r="G1244" s="45" t="str">
        <f t="shared" si="39"/>
        <v/>
      </c>
    </row>
    <row r="1245" spans="1:7">
      <c r="A1245" s="98" t="s">
        <v>2267</v>
      </c>
      <c r="B1245" s="107" t="s">
        <v>2268</v>
      </c>
      <c r="C1245" s="45"/>
      <c r="D1245" s="45"/>
      <c r="E1245" s="45"/>
      <c r="F1245" s="45" t="str">
        <f t="shared" si="38"/>
        <v/>
      </c>
      <c r="G1245" s="45" t="str">
        <f t="shared" si="39"/>
        <v/>
      </c>
    </row>
    <row r="1246" spans="1:7">
      <c r="A1246" s="98" t="s">
        <v>2269</v>
      </c>
      <c r="B1246" s="99" t="s">
        <v>76</v>
      </c>
      <c r="C1246" s="45">
        <f>SUM(C1247)</f>
        <v>0</v>
      </c>
      <c r="D1246" s="45">
        <f>SUM(D1247)</f>
        <v>0</v>
      </c>
      <c r="E1246" s="45">
        <f>SUM(E1247)</f>
        <v>0</v>
      </c>
      <c r="F1246" s="45" t="str">
        <f t="shared" si="38"/>
        <v/>
      </c>
      <c r="G1246" s="45" t="str">
        <f t="shared" si="39"/>
        <v/>
      </c>
    </row>
    <row r="1247" spans="1:7">
      <c r="A1247" s="98" t="s">
        <v>2270</v>
      </c>
      <c r="B1247" s="99" t="s">
        <v>2271</v>
      </c>
      <c r="C1247" s="45"/>
      <c r="D1247" s="45"/>
      <c r="E1247" s="45"/>
      <c r="F1247" s="45" t="str">
        <f t="shared" si="38"/>
        <v/>
      </c>
      <c r="G1247" s="45" t="str">
        <f t="shared" si="39"/>
        <v/>
      </c>
    </row>
    <row r="1248" spans="1:7">
      <c r="A1248" s="108"/>
      <c r="B1248" s="99"/>
      <c r="C1248" s="45"/>
      <c r="D1248" s="45"/>
      <c r="E1248" s="45"/>
      <c r="F1248" s="45"/>
      <c r="G1248" s="45"/>
    </row>
    <row r="1249" spans="1:7">
      <c r="A1249" s="108"/>
      <c r="B1249" s="99"/>
      <c r="C1249" s="45"/>
      <c r="D1249" s="45"/>
      <c r="E1249" s="45"/>
      <c r="F1249" s="45"/>
      <c r="G1249" s="45"/>
    </row>
    <row r="1250" spans="1:7">
      <c r="A1250" s="108"/>
      <c r="B1250" s="109" t="s">
        <v>2272</v>
      </c>
      <c r="C1250" s="45">
        <f>SUM(C6,C235,C239,C249,C339,C390,C446,C503,C629,C700,C772,C791,C898,C956,C1020,C1040,C1070,C1080,C1124,C1144,C1188,C1236,C1237,C1240,C1246)</f>
        <v>115099</v>
      </c>
      <c r="D1250" s="45">
        <f>SUM(D6,D235,D239,D249,D339,D390,D446,D503,D629,D700,D772,D791,D898,D956,D1020,D1040,D1070,D1080,D1124,D1144,D1188,D1236,D1237,D1240,D1246)</f>
        <v>118986</v>
      </c>
      <c r="E1250" s="45">
        <f>SUM(E6,E235,E239,E249,E339,E390,E446,E503,E629,E700,E772,E791,E898,E956,E1020,E1040,E1070,E1080,E1124,E1144,E1188,E1236,E1237,E1240,E1246)</f>
        <v>127591</v>
      </c>
      <c r="F1250" s="45">
        <f>IF(C1250=0,"",ROUND(E1250/C1250*100,1))</f>
        <v>111</v>
      </c>
      <c r="G1250" s="45">
        <f>IF(D1250=0,"",ROUND(E1250/D1250*100,1))</f>
        <v>107</v>
      </c>
    </row>
  </sheetData>
  <sheetProtection formatCells="0" formatColumns="0" formatRows="0" insertRows="0" insertColumns="0" insertHyperlinks="0" deleteColumns="0" deleteRows="0" sort="0" autoFilter="0" pivotTables="0"/>
  <mergeCells count="6">
    <mergeCell ref="A2:G2"/>
    <mergeCell ref="F3:G3"/>
    <mergeCell ref="A4:B4"/>
    <mergeCell ref="E4:G4"/>
    <mergeCell ref="C4:C5"/>
    <mergeCell ref="D4:D5"/>
  </mergeCells>
  <conditionalFormatting sqref="A$1:A$1048576">
    <cfRule type="duplicateValues" dxfId="0" priority="1"/>
  </conditionalFormatting>
  <printOptions horizontalCentered="1"/>
  <pageMargins left="0.3145833" right="0.3145833" top="0.3541667" bottom="0.3541667" header="0.3145833" footer="0.3145833"/>
  <pageSetup paperSize="9" scale="80" orientation="portrait" errors="blank"/>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C35"/>
  <sheetViews>
    <sheetView showZeros="0" tabSelected="1" workbookViewId="0">
      <pane xSplit="1" ySplit="4" topLeftCell="B5" activePane="bottomRight" state="frozen"/>
      <selection/>
      <selection pane="topRight"/>
      <selection pane="bottomLeft"/>
      <selection pane="bottomRight" activeCell="G15" sqref="G15"/>
    </sheetView>
  </sheetViews>
  <sheetFormatPr defaultColWidth="8.75" defaultRowHeight="21" customHeight="1" outlineLevelCol="2"/>
  <cols>
    <col min="1" max="1" width="47" customWidth="1"/>
    <col min="2" max="2" width="44" customWidth="1"/>
    <col min="3" max="3" width="28.9" customWidth="1"/>
    <col min="4" max="32" width="9" customWidth="1"/>
  </cols>
  <sheetData>
    <row r="1" customFormat="1" ht="20.45" customHeight="1" spans="1:1">
      <c r="A1" t="s">
        <v>2273</v>
      </c>
    </row>
    <row r="2" customFormat="1" ht="73.5" customHeight="1" spans="1:3">
      <c r="A2" s="74" t="s">
        <v>2274</v>
      </c>
      <c r="B2" s="74"/>
      <c r="C2" s="75"/>
    </row>
    <row r="3" customFormat="1" ht="20.25" customHeight="1" spans="1:3">
      <c r="A3" s="21" t="s">
        <v>2</v>
      </c>
      <c r="B3" s="21"/>
      <c r="C3" s="76"/>
    </row>
    <row r="4" s="71" customFormat="1" ht="24" customHeight="1" spans="1:2">
      <c r="A4" s="77" t="s">
        <v>3</v>
      </c>
      <c r="B4" s="77" t="s">
        <v>23</v>
      </c>
    </row>
    <row r="5" s="72" customFormat="1" ht="24" customHeight="1" spans="1:2">
      <c r="A5" s="78" t="s">
        <v>77</v>
      </c>
      <c r="B5" s="79">
        <v>47313</v>
      </c>
    </row>
    <row r="6" s="73" customFormat="1" ht="24" customHeight="1" spans="1:2">
      <c r="A6" s="80" t="s">
        <v>2275</v>
      </c>
      <c r="B6" s="79">
        <v>24324</v>
      </c>
    </row>
    <row r="7" s="73" customFormat="1" ht="24" customHeight="1" spans="1:2">
      <c r="A7" s="80" t="s">
        <v>2276</v>
      </c>
      <c r="B7" s="79">
        <v>19114</v>
      </c>
    </row>
    <row r="8" s="73" customFormat="1" ht="24" customHeight="1" spans="1:2">
      <c r="A8" s="80" t="s">
        <v>2277</v>
      </c>
      <c r="B8" s="79">
        <v>3450</v>
      </c>
    </row>
    <row r="9" s="73" customFormat="1" ht="24" customHeight="1" spans="1:2">
      <c r="A9" s="80" t="s">
        <v>2278</v>
      </c>
      <c r="B9" s="79">
        <v>1760</v>
      </c>
    </row>
    <row r="10" s="73" customFormat="1" ht="24" customHeight="1" spans="1:2">
      <c r="A10" s="80" t="s">
        <v>2279</v>
      </c>
      <c r="B10" s="79">
        <v>2580</v>
      </c>
    </row>
    <row r="11" s="73" customFormat="1" ht="24" customHeight="1" spans="1:2">
      <c r="A11" s="80" t="s">
        <v>2280</v>
      </c>
      <c r="B11" s="79">
        <v>2108</v>
      </c>
    </row>
    <row r="12" s="73" customFormat="1" ht="24" customHeight="1" spans="1:2">
      <c r="A12" s="80" t="s">
        <v>2281</v>
      </c>
      <c r="B12" s="79">
        <v>4</v>
      </c>
    </row>
    <row r="13" s="73" customFormat="1" ht="24" customHeight="1" spans="1:2">
      <c r="A13" s="80" t="s">
        <v>2282</v>
      </c>
      <c r="B13" s="79">
        <v>13</v>
      </c>
    </row>
    <row r="14" s="73" customFormat="1" ht="24" customHeight="1" spans="1:2">
      <c r="A14" s="80" t="s">
        <v>2283</v>
      </c>
      <c r="B14" s="79">
        <v>2</v>
      </c>
    </row>
    <row r="15" s="73" customFormat="1" ht="24" customHeight="1" spans="1:2">
      <c r="A15" s="80" t="s">
        <v>2284</v>
      </c>
      <c r="B15" s="79">
        <v>100</v>
      </c>
    </row>
    <row r="16" s="73" customFormat="1" ht="24" customHeight="1" spans="1:2">
      <c r="A16" s="80" t="s">
        <v>2285</v>
      </c>
      <c r="B16" s="79">
        <v>36</v>
      </c>
    </row>
    <row r="17" s="73" customFormat="1" ht="24" customHeight="1" spans="1:2">
      <c r="A17" s="80" t="s">
        <v>2286</v>
      </c>
      <c r="B17" s="79">
        <v>0</v>
      </c>
    </row>
    <row r="18" s="73" customFormat="1" ht="24" customHeight="1" spans="1:2">
      <c r="A18" s="80" t="s">
        <v>2287</v>
      </c>
      <c r="B18" s="79">
        <v>226</v>
      </c>
    </row>
    <row r="19" s="73" customFormat="1" ht="24" customHeight="1" spans="1:2">
      <c r="A19" s="80" t="s">
        <v>2288</v>
      </c>
      <c r="B19" s="79">
        <v>18</v>
      </c>
    </row>
    <row r="20" s="73" customFormat="1" ht="24" customHeight="1" spans="1:2">
      <c r="A20" s="80" t="s">
        <v>2289</v>
      </c>
      <c r="B20" s="79">
        <v>72</v>
      </c>
    </row>
    <row r="21" s="73" customFormat="1" ht="24" customHeight="1" spans="1:2">
      <c r="A21" s="80" t="s">
        <v>2290</v>
      </c>
      <c r="B21" s="79">
        <v>18487</v>
      </c>
    </row>
    <row r="22" s="73" customFormat="1" ht="24" customHeight="1" spans="1:2">
      <c r="A22" s="80" t="s">
        <v>2291</v>
      </c>
      <c r="B22" s="79">
        <v>18085</v>
      </c>
    </row>
    <row r="23" s="73" customFormat="1" ht="24" customHeight="1" spans="1:2">
      <c r="A23" s="80" t="s">
        <v>2292</v>
      </c>
      <c r="B23" s="79">
        <v>402</v>
      </c>
    </row>
    <row r="24" s="73" customFormat="1" ht="24" customHeight="1" spans="1:2">
      <c r="A24" s="80" t="s">
        <v>2293</v>
      </c>
      <c r="B24" s="79">
        <v>1921</v>
      </c>
    </row>
    <row r="25" s="73" customFormat="1" ht="24" customHeight="1" spans="1:2">
      <c r="A25" s="80" t="s">
        <v>2294</v>
      </c>
      <c r="B25" s="79">
        <v>228</v>
      </c>
    </row>
    <row r="26" s="73" customFormat="1" ht="24" customHeight="1" spans="1:2">
      <c r="A26" s="80" t="s">
        <v>2295</v>
      </c>
      <c r="B26" s="79">
        <v>1693</v>
      </c>
    </row>
    <row r="27" customFormat="1" ht="61" customHeight="1" spans="1:3">
      <c r="A27" s="81" t="s">
        <v>2296</v>
      </c>
      <c r="B27" s="82"/>
      <c r="C27" s="83"/>
    </row>
    <row r="28" customFormat="1" ht="17.25" customHeight="1"/>
    <row r="29" customFormat="1" ht="17.25" customHeight="1"/>
    <row r="30" customFormat="1" ht="17.25" customHeight="1"/>
    <row r="31" customFormat="1" ht="17.25" customHeight="1"/>
    <row r="32" customFormat="1" ht="17.25" customHeight="1"/>
    <row r="33" customFormat="1" ht="17.25" customHeight="1"/>
    <row r="34" customFormat="1" ht="17.25" customHeight="1"/>
    <row r="35" customFormat="1" ht="17.25" customHeight="1"/>
  </sheetData>
  <mergeCells count="3">
    <mergeCell ref="A2:B2"/>
    <mergeCell ref="A3:B3"/>
    <mergeCell ref="A27:B27"/>
  </mergeCells>
  <printOptions horizontalCentered="1"/>
  <pageMargins left="1.10208333333333" right="1.10208333333333" top="1.45625" bottom="1.37777777777778" header="0.511805555555556" footer="0.511805555555556"/>
  <pageSetup paperSize="9" scale="60" fitToHeight="0" orientation="portrait" horizont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2"/>
  <sheetViews>
    <sheetView workbookViewId="0">
      <selection activeCell="A1" sqref="$A1:$XFD1048576"/>
    </sheetView>
  </sheetViews>
  <sheetFormatPr defaultColWidth="8.75" defaultRowHeight="14.25" outlineLevelCol="3"/>
  <cols>
    <col min="1" max="1" width="26.625" customWidth="1"/>
    <col min="2" max="2" width="20" customWidth="1"/>
    <col min="3" max="3" width="18.125" customWidth="1"/>
    <col min="4" max="4" width="19.75" customWidth="1"/>
    <col min="5" max="32" width="9" customWidth="1"/>
  </cols>
  <sheetData>
    <row r="1" spans="1:1">
      <c r="A1" t="s">
        <v>2297</v>
      </c>
    </row>
    <row r="2" ht="25.5" spans="1:4">
      <c r="A2" s="52" t="s">
        <v>2298</v>
      </c>
      <c r="B2" s="52"/>
      <c r="C2" s="52"/>
      <c r="D2" s="52"/>
    </row>
    <row r="3" ht="18.75" customHeight="1" spans="4:4">
      <c r="D3" s="21" t="s">
        <v>2</v>
      </c>
    </row>
    <row r="4" ht="18.75" customHeight="1" spans="1:4">
      <c r="A4" s="22" t="s">
        <v>2299</v>
      </c>
      <c r="B4" s="69" t="s">
        <v>2300</v>
      </c>
      <c r="C4" s="69" t="s">
        <v>2301</v>
      </c>
      <c r="D4" s="69" t="s">
        <v>2302</v>
      </c>
    </row>
    <row r="5" ht="18.75" customHeight="1" spans="1:4">
      <c r="A5" s="22"/>
      <c r="B5" s="69"/>
      <c r="C5" s="69"/>
      <c r="D5" s="69"/>
    </row>
    <row r="6" spans="1:4">
      <c r="A6" s="22"/>
      <c r="B6" s="69"/>
      <c r="C6" s="69"/>
      <c r="D6" s="69"/>
    </row>
    <row r="7" ht="40.5" customHeight="1" spans="1:4">
      <c r="A7" s="22" t="s">
        <v>2303</v>
      </c>
      <c r="B7" s="22">
        <f>B9+B10</f>
        <v>722.7</v>
      </c>
      <c r="C7" s="50">
        <f>SUM(C8:C11)</f>
        <v>374.33</v>
      </c>
      <c r="D7" s="50">
        <f>(C7-B7)/B7*100</f>
        <v>-48.2</v>
      </c>
    </row>
    <row r="8" ht="40.5" customHeight="1" spans="1:4">
      <c r="A8" s="22" t="s">
        <v>2304</v>
      </c>
      <c r="B8" s="22">
        <v>0</v>
      </c>
      <c r="C8" s="50">
        <v>0</v>
      </c>
      <c r="D8" s="50"/>
    </row>
    <row r="9" ht="40.5" customHeight="1" spans="1:4">
      <c r="A9" s="22" t="s">
        <v>2305</v>
      </c>
      <c r="B9" s="22">
        <v>131.75</v>
      </c>
      <c r="C9" s="50">
        <v>42.85</v>
      </c>
      <c r="D9" s="50">
        <f>(C9-B9)/B9*100</f>
        <v>-67.48</v>
      </c>
    </row>
    <row r="10" ht="40.5" customHeight="1" spans="1:4">
      <c r="A10" s="22" t="s">
        <v>2306</v>
      </c>
      <c r="B10" s="22">
        <v>590.95</v>
      </c>
      <c r="C10" s="50">
        <v>331.48</v>
      </c>
      <c r="D10" s="50">
        <f>(C10-B10)/B10*100</f>
        <v>-43.91</v>
      </c>
    </row>
    <row r="11" ht="40.5" customHeight="1" spans="1:4">
      <c r="A11" s="22" t="s">
        <v>2307</v>
      </c>
      <c r="B11" s="22"/>
      <c r="C11" s="22"/>
      <c r="D11" s="22"/>
    </row>
    <row r="12" ht="168" customHeight="1" spans="1:1">
      <c r="A12" s="70" t="s">
        <v>2308</v>
      </c>
    </row>
  </sheetData>
  <mergeCells count="6">
    <mergeCell ref="A2:D2"/>
    <mergeCell ref="A12:D12"/>
    <mergeCell ref="A4:A6"/>
    <mergeCell ref="B4:B6"/>
    <mergeCell ref="C4:C6"/>
    <mergeCell ref="D4:D6"/>
  </mergeCells>
  <pageMargins left="0.698611111111111" right="0.698611111111111" top="0.75" bottom="0.75" header="0.3" footer="0.3"/>
  <pageSetup paperSize="9"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B79"/>
  <sheetViews>
    <sheetView showZeros="0" workbookViewId="0">
      <pane ySplit="6" topLeftCell="A49" activePane="bottomLeft" state="frozen"/>
      <selection/>
      <selection pane="bottomLeft" activeCell="A1" sqref="$A1:$XFD1048576"/>
    </sheetView>
  </sheetViews>
  <sheetFormatPr defaultColWidth="8.75" defaultRowHeight="22.5" customHeight="1" outlineLevelCol="1"/>
  <cols>
    <col min="1" max="1" width="38.3" style="56" customWidth="1"/>
    <col min="2" max="2" width="39.1" style="57" customWidth="1"/>
    <col min="3" max="18" width="9" style="56" customWidth="1"/>
    <col min="19" max="16384" width="8.75" style="56"/>
  </cols>
  <sheetData>
    <row r="1" ht="20.45" customHeight="1" spans="1:1">
      <c r="A1" s="56" t="s">
        <v>2309</v>
      </c>
    </row>
    <row r="2" ht="49.5" customHeight="1" spans="1:2">
      <c r="A2" s="58" t="s">
        <v>2310</v>
      </c>
      <c r="B2" s="59"/>
    </row>
    <row r="3" ht="18.75" customHeight="1" spans="2:2">
      <c r="B3" s="60" t="s">
        <v>2</v>
      </c>
    </row>
    <row r="4" ht="26.25" customHeight="1" spans="1:2">
      <c r="A4" s="51" t="s">
        <v>21</v>
      </c>
      <c r="B4" s="61" t="s">
        <v>92</v>
      </c>
    </row>
    <row r="5" ht="21.95" customHeight="1" spans="1:2">
      <c r="A5" s="51" t="s">
        <v>77</v>
      </c>
      <c r="B5" s="61">
        <f>B6+B13+B49</f>
        <v>40138</v>
      </c>
    </row>
    <row r="6" ht="21.95" customHeight="1" spans="1:2">
      <c r="A6" s="62" t="s">
        <v>10</v>
      </c>
      <c r="B6" s="63">
        <f>SUM(B7:B12)</f>
        <v>6378</v>
      </c>
    </row>
    <row r="7" ht="21.95" customHeight="1" spans="1:2">
      <c r="A7" s="64" t="s">
        <v>2311</v>
      </c>
      <c r="B7" s="63">
        <v>862</v>
      </c>
    </row>
    <row r="8" ht="21.95" customHeight="1" spans="1:2">
      <c r="A8" s="64" t="s">
        <v>2312</v>
      </c>
      <c r="B8" s="63">
        <v>191</v>
      </c>
    </row>
    <row r="9" ht="21.95" customHeight="1" spans="1:2">
      <c r="A9" s="64" t="s">
        <v>2313</v>
      </c>
      <c r="B9" s="63">
        <v>1406</v>
      </c>
    </row>
    <row r="10" ht="21.95" customHeight="1" spans="1:2">
      <c r="A10" s="64" t="s">
        <v>2314</v>
      </c>
      <c r="B10" s="63"/>
    </row>
    <row r="11" ht="21.95" customHeight="1" spans="1:2">
      <c r="A11" s="64" t="s">
        <v>2315</v>
      </c>
      <c r="B11" s="63">
        <v>3919</v>
      </c>
    </row>
    <row r="12" ht="21.95" customHeight="1" spans="1:2">
      <c r="A12" s="64" t="s">
        <v>2316</v>
      </c>
      <c r="B12" s="63"/>
    </row>
    <row r="13" ht="21.95" customHeight="1" spans="1:2">
      <c r="A13" s="64" t="s">
        <v>12</v>
      </c>
      <c r="B13" s="63">
        <f>SUM(B14:B48)</f>
        <v>30235</v>
      </c>
    </row>
    <row r="14" ht="21.95" customHeight="1" spans="1:2">
      <c r="A14" s="64" t="s">
        <v>2317</v>
      </c>
      <c r="B14" s="63"/>
    </row>
    <row r="15" ht="21.95" customHeight="1" spans="1:2">
      <c r="A15" s="65" t="s">
        <v>2318</v>
      </c>
      <c r="B15" s="63">
        <v>5648</v>
      </c>
    </row>
    <row r="16" ht="21.95" customHeight="1" spans="1:2">
      <c r="A16" s="66" t="s">
        <v>2319</v>
      </c>
      <c r="B16" s="63">
        <v>2275</v>
      </c>
    </row>
    <row r="17" ht="21.95" customHeight="1" spans="1:2">
      <c r="A17" s="66" t="s">
        <v>2320</v>
      </c>
      <c r="B17" s="63">
        <v>1752</v>
      </c>
    </row>
    <row r="18" ht="21.95" customHeight="1" spans="1:2">
      <c r="A18" s="66" t="s">
        <v>2321</v>
      </c>
      <c r="B18" s="63"/>
    </row>
    <row r="19" ht="21.95" customHeight="1" spans="1:2">
      <c r="A19" s="66" t="s">
        <v>2322</v>
      </c>
      <c r="B19" s="63"/>
    </row>
    <row r="20" ht="21.95" customHeight="1" spans="1:2">
      <c r="A20" s="66" t="s">
        <v>2323</v>
      </c>
      <c r="B20" s="63"/>
    </row>
    <row r="21" ht="21.95" customHeight="1" spans="1:2">
      <c r="A21" s="66" t="s">
        <v>2324</v>
      </c>
      <c r="B21" s="63"/>
    </row>
    <row r="22" ht="21.95" customHeight="1" spans="1:2">
      <c r="A22" s="66" t="s">
        <v>2325</v>
      </c>
      <c r="B22" s="63">
        <v>3777</v>
      </c>
    </row>
    <row r="23" ht="21.95" customHeight="1" spans="1:2">
      <c r="A23" s="66" t="s">
        <v>2326</v>
      </c>
      <c r="B23" s="63"/>
    </row>
    <row r="24" ht="21.95" customHeight="1" spans="1:2">
      <c r="A24" s="66" t="s">
        <v>2327</v>
      </c>
      <c r="B24" s="63"/>
    </row>
    <row r="25" ht="21.95" customHeight="1" spans="1:2">
      <c r="A25" s="66" t="s">
        <v>2328</v>
      </c>
      <c r="B25" s="63"/>
    </row>
    <row r="26" ht="21.95" customHeight="1" spans="1:2">
      <c r="A26" s="66" t="s">
        <v>2329</v>
      </c>
      <c r="B26" s="63">
        <v>38</v>
      </c>
    </row>
    <row r="27" ht="27" spans="1:2">
      <c r="A27" s="67" t="s">
        <v>2330</v>
      </c>
      <c r="B27" s="63"/>
    </row>
    <row r="28" ht="21.95" customHeight="1" spans="1:2">
      <c r="A28" s="67" t="s">
        <v>2331</v>
      </c>
      <c r="B28" s="63"/>
    </row>
    <row r="29" ht="21.95" customHeight="1" spans="1:2">
      <c r="A29" s="67" t="s">
        <v>2332</v>
      </c>
      <c r="B29" s="63"/>
    </row>
    <row r="30" ht="21.95" customHeight="1" spans="1:2">
      <c r="A30" s="67" t="s">
        <v>2333</v>
      </c>
      <c r="B30" s="63">
        <v>105</v>
      </c>
    </row>
    <row r="31" ht="21.95" customHeight="1" spans="1:2">
      <c r="A31" s="67" t="s">
        <v>2334</v>
      </c>
      <c r="B31" s="63">
        <v>3585</v>
      </c>
    </row>
    <row r="32" ht="21.95" customHeight="1" spans="1:2">
      <c r="A32" s="67" t="s">
        <v>2335</v>
      </c>
      <c r="B32" s="63"/>
    </row>
    <row r="33" ht="30" customHeight="1" spans="1:2">
      <c r="A33" s="67" t="s">
        <v>2336</v>
      </c>
      <c r="B33" s="63"/>
    </row>
    <row r="34" ht="30" customHeight="1" spans="1:2">
      <c r="A34" s="67" t="s">
        <v>2337</v>
      </c>
      <c r="B34" s="63">
        <v>2536</v>
      </c>
    </row>
    <row r="35" ht="21.95" customHeight="1" spans="1:2">
      <c r="A35" s="67" t="s">
        <v>2338</v>
      </c>
      <c r="B35" s="63">
        <v>2462</v>
      </c>
    </row>
    <row r="36" ht="21.95" customHeight="1" spans="1:2">
      <c r="A36" s="67" t="s">
        <v>2339</v>
      </c>
      <c r="B36" s="63"/>
    </row>
    <row r="37" ht="21.95" customHeight="1" spans="1:2">
      <c r="A37" s="67" t="s">
        <v>2340</v>
      </c>
      <c r="B37" s="63"/>
    </row>
    <row r="38" ht="21.95" customHeight="1" spans="1:2">
      <c r="A38" s="67" t="s">
        <v>2341</v>
      </c>
      <c r="B38" s="63">
        <v>626</v>
      </c>
    </row>
    <row r="39" ht="21.95" customHeight="1" spans="1:2">
      <c r="A39" s="67" t="s">
        <v>2342</v>
      </c>
      <c r="B39" s="63">
        <v>105</v>
      </c>
    </row>
    <row r="40" ht="30" customHeight="1" spans="1:2">
      <c r="A40" s="67" t="s">
        <v>2343</v>
      </c>
      <c r="B40" s="63"/>
    </row>
    <row r="41" ht="30" customHeight="1" spans="1:2">
      <c r="A41" s="67" t="s">
        <v>2344</v>
      </c>
      <c r="B41" s="63"/>
    </row>
    <row r="42" ht="30" customHeight="1" spans="1:2">
      <c r="A42" s="67" t="s">
        <v>2345</v>
      </c>
      <c r="B42" s="63"/>
    </row>
    <row r="43" ht="30" customHeight="1" spans="1:2">
      <c r="A43" s="67" t="s">
        <v>2346</v>
      </c>
      <c r="B43" s="63"/>
    </row>
    <row r="44" ht="30" customHeight="1" spans="1:2">
      <c r="A44" s="67" t="s">
        <v>2347</v>
      </c>
      <c r="B44" s="63"/>
    </row>
    <row r="45" ht="30" customHeight="1" spans="1:2">
      <c r="A45" s="67" t="s">
        <v>2348</v>
      </c>
      <c r="B45" s="63"/>
    </row>
    <row r="46" ht="30" customHeight="1" spans="1:2">
      <c r="A46" s="67" t="s">
        <v>2349</v>
      </c>
      <c r="B46" s="63"/>
    </row>
    <row r="47" ht="30" customHeight="1" spans="1:2">
      <c r="A47" s="67" t="s">
        <v>2350</v>
      </c>
      <c r="B47" s="63"/>
    </row>
    <row r="48" ht="21.95" customHeight="1" spans="1:2">
      <c r="A48" s="66" t="s">
        <v>2351</v>
      </c>
      <c r="B48" s="63">
        <v>7326</v>
      </c>
    </row>
    <row r="49" ht="21.95" customHeight="1" spans="1:2">
      <c r="A49" s="66" t="s">
        <v>13</v>
      </c>
      <c r="B49" s="63">
        <f>SUM(B50:B70)</f>
        <v>3525</v>
      </c>
    </row>
    <row r="50" ht="21.95" customHeight="1" spans="1:2">
      <c r="A50" s="66" t="s">
        <v>2352</v>
      </c>
      <c r="B50" s="63"/>
    </row>
    <row r="51" ht="21.95" customHeight="1" spans="1:2">
      <c r="A51" s="66" t="s">
        <v>2353</v>
      </c>
      <c r="B51" s="63"/>
    </row>
    <row r="52" ht="21.95" customHeight="1" spans="1:2">
      <c r="A52" s="66" t="s">
        <v>2354</v>
      </c>
      <c r="B52" s="63"/>
    </row>
    <row r="53" ht="21.95" customHeight="1" spans="1:2">
      <c r="A53" s="66" t="s">
        <v>2355</v>
      </c>
      <c r="B53" s="63"/>
    </row>
    <row r="54" ht="21.95" customHeight="1" spans="1:2">
      <c r="A54" s="66" t="s">
        <v>2356</v>
      </c>
      <c r="B54" s="63"/>
    </row>
    <row r="55" ht="21.95" customHeight="1" spans="1:2">
      <c r="A55" s="66" t="s">
        <v>2357</v>
      </c>
      <c r="B55" s="63"/>
    </row>
    <row r="56" ht="21.95" customHeight="1" spans="1:2">
      <c r="A56" s="66" t="s">
        <v>2358</v>
      </c>
      <c r="B56" s="63"/>
    </row>
    <row r="57" ht="21.95" customHeight="1" spans="1:2">
      <c r="A57" s="66" t="s">
        <v>2359</v>
      </c>
      <c r="B57" s="63">
        <v>3444</v>
      </c>
    </row>
    <row r="58" ht="21.95" customHeight="1" spans="1:2">
      <c r="A58" s="66" t="s">
        <v>2360</v>
      </c>
      <c r="B58" s="63">
        <v>81</v>
      </c>
    </row>
    <row r="59" ht="21.95" customHeight="1" spans="1:2">
      <c r="A59" s="66" t="s">
        <v>2361</v>
      </c>
      <c r="B59" s="63"/>
    </row>
    <row r="60" ht="21.95" customHeight="1" spans="1:2">
      <c r="A60" s="66" t="s">
        <v>2362</v>
      </c>
      <c r="B60" s="63"/>
    </row>
    <row r="61" ht="21.95" customHeight="1" spans="1:2">
      <c r="A61" s="66" t="s">
        <v>2363</v>
      </c>
      <c r="B61" s="63"/>
    </row>
    <row r="62" ht="21.95" customHeight="1" spans="1:2">
      <c r="A62" s="66" t="s">
        <v>2364</v>
      </c>
      <c r="B62" s="63"/>
    </row>
    <row r="63" ht="21.95" customHeight="1" spans="1:2">
      <c r="A63" s="66" t="s">
        <v>2365</v>
      </c>
      <c r="B63" s="63"/>
    </row>
    <row r="64" ht="21.95" customHeight="1" spans="1:2">
      <c r="A64" s="66" t="s">
        <v>2366</v>
      </c>
      <c r="B64" s="63"/>
    </row>
    <row r="65" ht="21.95" customHeight="1" spans="1:2">
      <c r="A65" s="66" t="s">
        <v>2367</v>
      </c>
      <c r="B65" s="63"/>
    </row>
    <row r="66" ht="21.95" customHeight="1" spans="1:2">
      <c r="A66" s="66" t="s">
        <v>2368</v>
      </c>
      <c r="B66" s="63"/>
    </row>
    <row r="67" ht="21.95" customHeight="1" spans="1:2">
      <c r="A67" s="66" t="s">
        <v>2369</v>
      </c>
      <c r="B67" s="63"/>
    </row>
    <row r="68" ht="21.95" customHeight="1" spans="1:2">
      <c r="A68" s="66" t="s">
        <v>2370</v>
      </c>
      <c r="B68" s="63"/>
    </row>
    <row r="69" ht="21.95" customHeight="1" spans="1:2">
      <c r="A69" s="66" t="s">
        <v>2371</v>
      </c>
      <c r="B69" s="63"/>
    </row>
    <row r="70" ht="21.95" customHeight="1" spans="1:2">
      <c r="A70" s="68" t="s">
        <v>2372</v>
      </c>
      <c r="B70" s="63"/>
    </row>
    <row r="71" ht="19.5" customHeight="1"/>
    <row r="72" ht="19.5" customHeight="1"/>
    <row r="73" ht="19.5" customHeight="1"/>
    <row r="74" ht="19.5" customHeight="1"/>
    <row r="75" ht="19.5" customHeight="1"/>
    <row r="76" ht="19.5" customHeight="1"/>
    <row r="77" ht="19.5" customHeight="1"/>
    <row r="78" ht="19.5" customHeight="1"/>
    <row r="79" ht="19.5" customHeight="1"/>
  </sheetData>
  <protectedRanges>
    <protectedRange sqref="B7 B10" name="区域2_11_1_1"/>
    <protectedRange sqref="B8" name="区域1_1_1_1_1"/>
    <protectedRange sqref="B9" name="区域1_2_1_1"/>
    <protectedRange sqref="B11:B12" name="区域1_3_1_1"/>
    <protectedRange sqref="B34:B48 B50:B54" name="区域2_12_1_1"/>
    <protectedRange sqref="B68:B70" name="区域2_19_1_1"/>
    <protectedRange sqref="A7:A12" name="区域2_5_1_1_1"/>
    <protectedRange sqref="A34:A53" name="区域2_6_1_1_1"/>
  </protectedRanges>
  <mergeCells count="1">
    <mergeCell ref="A2:B2"/>
  </mergeCells>
  <printOptions horizontalCentered="1"/>
  <pageMargins left="1.10208333333333" right="1.10208333333333" top="1.10208333333333" bottom="1.10208333333333" header="0.511111111111111" footer="0.511111111111111"/>
  <pageSetup paperSize="10" scale="93" fitToHeight="4" orientation="portrait"/>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7"/>
  <sheetViews>
    <sheetView workbookViewId="0">
      <selection activeCell="G2" sqref="G2"/>
    </sheetView>
  </sheetViews>
  <sheetFormatPr defaultColWidth="8.75" defaultRowHeight="21.75" customHeight="1" outlineLevelRow="6" outlineLevelCol="4"/>
  <cols>
    <col min="1" max="1" width="27.875" customWidth="1"/>
    <col min="2" max="2" width="16.25" customWidth="1"/>
    <col min="3" max="3" width="16.5" customWidth="1"/>
    <col min="4" max="4" width="18.625" customWidth="1"/>
    <col min="5" max="5" width="18.25" customWidth="1"/>
    <col min="6" max="32" width="9" customWidth="1"/>
  </cols>
  <sheetData>
    <row r="1" ht="14.25" customHeight="1" spans="1:1">
      <c r="A1" t="s">
        <v>2373</v>
      </c>
    </row>
    <row r="2" ht="47.25" customHeight="1" spans="1:5">
      <c r="A2" s="52" t="s">
        <v>2374</v>
      </c>
      <c r="B2" s="52"/>
      <c r="C2" s="52"/>
      <c r="D2" s="52"/>
      <c r="E2" s="52"/>
    </row>
    <row r="3" ht="18" customHeight="1" spans="5:5">
      <c r="E3" s="21" t="s">
        <v>2</v>
      </c>
    </row>
    <row r="4" customHeight="1" spans="1:5">
      <c r="A4" s="22" t="s">
        <v>2375</v>
      </c>
      <c r="B4" s="22" t="s">
        <v>77</v>
      </c>
      <c r="C4" s="22" t="s">
        <v>2376</v>
      </c>
      <c r="D4" s="22" t="s">
        <v>2377</v>
      </c>
      <c r="E4" s="22" t="s">
        <v>2378</v>
      </c>
    </row>
    <row r="5" ht="29.25" customHeight="1" spans="1:5">
      <c r="A5" s="22" t="s">
        <v>2379</v>
      </c>
      <c r="B5" s="22">
        <f>SUM(C5:E5)</f>
        <v>40138</v>
      </c>
      <c r="C5" s="22">
        <v>6378</v>
      </c>
      <c r="D5" s="22">
        <v>30235</v>
      </c>
      <c r="E5" s="22">
        <v>3525</v>
      </c>
    </row>
    <row r="6" ht="19.5" customHeight="1" spans="1:5">
      <c r="A6" s="22"/>
      <c r="B6" s="22"/>
      <c r="C6" s="22"/>
      <c r="D6" s="22"/>
      <c r="E6" s="22"/>
    </row>
    <row r="7" ht="19.5" customHeight="1" spans="1:5">
      <c r="A7" s="22" t="s">
        <v>85</v>
      </c>
      <c r="B7" s="22">
        <f>SUM(B5:B5)</f>
        <v>40138</v>
      </c>
      <c r="C7" s="22">
        <f>SUM(C5:C5)</f>
        <v>6378</v>
      </c>
      <c r="D7" s="22">
        <f>SUM(D5:D5)</f>
        <v>30235</v>
      </c>
      <c r="E7" s="22">
        <f>SUM(E5:E5)</f>
        <v>3525</v>
      </c>
    </row>
  </sheetData>
  <protectedRanges>
    <protectedRange sqref="E5" name="区域2_1_3_1"/>
    <protectedRange sqref="G5" name="区域2_20_1"/>
    <protectedRange sqref="G63:G64" name="区域2_2_3_1"/>
    <protectedRange sqref="H26:H45" name="区域2_3_1_1"/>
    <protectedRange sqref="H63:H64" name="区域2_4_1_1"/>
    <protectedRange sqref="I5" name="区域2_5_1_1"/>
    <protectedRange sqref="I26:I45" name="区域2_6_1_1"/>
    <protectedRange sqref="I63:I64" name="区域2_7_1_1"/>
    <protectedRange sqref="J5" name="区域2_9_1_1"/>
    <protectedRange sqref="J26:J45" name="区域2_8_1_1"/>
    <protectedRange sqref="J63:J64" name="区域2_10_1_1"/>
    <protectedRange sqref="K5" name="区域2_1_1_1_1"/>
    <protectedRange sqref="K26:K45" name="区域2_2_1_1_1"/>
    <protectedRange sqref="L5" name="区域1_3_1_1"/>
    <protectedRange sqref="L26:L45" name="区域2_12_1_1"/>
    <protectedRange sqref="L63" name="区域2_13_1_1"/>
    <protectedRange sqref="M5" name="区域2_1_2_1_1"/>
    <protectedRange sqref="M26:M45" name="区域2_14_1_1"/>
    <protectedRange sqref="N5" name="区域2_15_1_1"/>
    <protectedRange sqref="N26:N45" name="区域2_16_1_1"/>
    <protectedRange sqref="O5" name="区域2_17_1_1"/>
    <protectedRange sqref="O26:O45" name="区域2_18_1_1"/>
    <protectedRange sqref="P26:P45" name="区域2_2_2_1_1"/>
    <protectedRange sqref="L59:L61" name="区域2_19_1_1"/>
    <protectedRange sqref="H5" name="区域1_1_2_1"/>
  </protectedRanges>
  <mergeCells count="1">
    <mergeCell ref="A2:E2"/>
  </mergeCells>
  <pageMargins left="0.698611111111111" right="0.698611111111111" top="0.75" bottom="0.75" header="0.3" footer="0.3"/>
  <pageSetup paperSize="9" orientation="portrait"/>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3 1 5 "   m a s t e r = " " > < a r r U s e r I d   t i t l e = " :S�W3 _ 2 "   r a n g e C r e a t o r = " "   o t h e r s A c c e s s P e r m i s s i o n = " e d i t " / > < a r r U s e r I d   t i t l e = " :S�W3 _ 3 "   r a n g e C r e a t o r = " "   o t h e r s A c c e s s P e r m i s s i o n = " e d i t " / > < a r r U s e r I d   t i t l e = " :S�W3 _ 5 "   r a n g e C r e a t o r = " "   o t h e r s A c c e s s P e r m i s s i o n = " e d i t " / > < a r r U s e r I d   t i t l e = " :S�W3 _ 5 _ 1 "   r a n g e C r e a t o r = " "   o t h e r s A c c e s s P e r m i s s i o n = " e d i t " / > < / r a n g e L i s t > < r a n g e L i s t   s h e e t S t i d = " 3 1 6 "   m a s t e r = " " / > < r a n g e L i s t   s h e e t S t i d = " 3 1 7 "   m a s t e r = " " / > < r a n g e L i s t   s h e e t S t i d = " 3 0 8 "   m a s t e r = " " / > < r a n g e L i s t   s h e e t S t i d = " 3 7 0 "   m a s t e r = " " / > < r a n g e L i s t   s h e e t S t i d = " 2 6 7 "   m a s t e r = " " / > < r a n g e L i s t   s h e e t S t i d = " 3 5 8 "   m a s t e r = " " / > < r a n g e L i s t   s h e e t S t i d = " 3 3 0 "   m a s t e r = " " > < a r r U s e r I d   t i t l e = " :S�W2 _ 1 1 _ 1 _ 1 "   r a n g e C r e a t o r = " "   o t h e r s A c c e s s P e r m i s s i o n = " e d i t " / > < a r r U s e r I d   t i t l e = " :S�W1 _ 1 _ 1 _ 1 _ 1 "   r a n g e C r e a t o r = " "   o t h e r s A c c e s s P e r m i s s i o n = " e d i t " / > < a r r U s e r I d   t i t l e = " :S�W1 _ 2 _ 1 _ 1 "   r a n g e C r e a t o r = " "   o t h e r s A c c e s s P e r m i s s i o n = " e d i t " / > < a r r U s e r I d   t i t l e = " :S�W1 _ 3 _ 1 _ 1 "   r a n g e C r e a t o r = " "   o t h e r s A c c e s s P e r m i s s i o n = " e d i t " / > < a r r U s e r I d   t i t l e = " :S�W2 _ 1 2 _ 1 _ 1 "   r a n g e C r e a t o r = " "   o t h e r s A c c e s s P e r m i s s i o n = " e d i t " / > < a r r U s e r I d   t i t l e = " :S�W2 _ 1 9 _ 1 _ 1 "   r a n g e C r e a t o r = " "   o t h e r s A c c e s s P e r m i s s i o n = " e d i t " / > < a r r U s e r I d   t i t l e = " :S�W2 _ 5 _ 1 _ 1 _ 1 "   r a n g e C r e a t o r = " "   o t h e r s A c c e s s P e r m i s s i o n = " e d i t " / > < a r r U s e r I d   t i t l e = " :S�W2 _ 6 _ 1 _ 1 _ 1 "   r a n g e C r e a t o r = " "   o t h e r s A c c e s s P e r m i s s i o n = " e d i t " / > < / r a n g e L i s t > < r a n g e L i s t   s h e e t S t i d = " 3 5 9 "   m a s t e r = " " > < a r r U s e r I d   t i t l e = " :S�W2 _ 1 _ 3 _ 1 "   r a n g e C r e a t o r = " "   o t h e r s A c c e s s P e r m i s s i o n = " e d i t " / > < a r r U s e r I d   t i t l e = " :S�W2 _ 2 0 _ 1 "   r a n g e C r e a t o r = " "   o t h e r s A c c e s s P e r m i s s i o n = " e d i t " / > < a r r U s e r I d   t i t l e = " :S�W2 _ 2 _ 3 _ 1 "   r a n g e C r e a t o r = " "   o t h e r s A c c e s s P e r m i s s i o n = " e d i t " / > < a r r U s e r I d   t i t l e = " :S�W2 _ 3 _ 1 _ 1 "   r a n g e C r e a t o r = " "   o t h e r s A c c e s s P e r m i s s i o n = " e d i t " / > < a r r U s e r I d   t i t l e = " :S�W2 _ 4 _ 1 _ 1 "   r a n g e C r e a t o r = " "   o t h e r s A c c e s s P e r m i s s i o n = " e d i t " / > < a r r U s e r I d   t i t l e = " :S�W2 _ 5 _ 1 _ 1 "   r a n g e C r e a t o r = " "   o t h e r s A c c e s s P e r m i s s i o n = " e d i t " / > < a r r U s e r I d   t i t l e = " :S�W2 _ 6 _ 1 _ 1 "   r a n g e C r e a t o r = " "   o t h e r s A c c e s s P e r m i s s i o n = " e d i t " / > < a r r U s e r I d   t i t l e = " :S�W2 _ 7 _ 1 _ 1 "   r a n g e C r e a t o r = " "   o t h e r s A c c e s s P e r m i s s i o n = " e d i t " / > < a r r U s e r I d   t i t l e = " :S�W2 _ 9 _ 1 _ 1 "   r a n g e C r e a t o r = " "   o t h e r s A c c e s s P e r m i s s i o n = " e d i t " / > < a r r U s e r I d   t i t l e = " :S�W2 _ 8 _ 1 _ 1 "   r a n g e C r e a t o r = " "   o t h e r s A c c e s s P e r m i s s i o n = " e d i t " / > < a r r U s e r I d   t i t l e = " :S�W2 _ 1 0 _ 1 _ 1 "   r a n g e C r e a t o r = " "   o t h e r s A c c e s s P e r m i s s i o n = " e d i t " / > < a r r U s e r I d   t i t l e = " :S�W2 _ 1 _ 1 _ 1 _ 1 "   r a n g e C r e a t o r = " "   o t h e r s A c c e s s P e r m i s s i o n = " e d i t " / > < a r r U s e r I d   t i t l e = " :S�W2 _ 2 _ 1 _ 1 _ 1 "   r a n g e C r e a t o r = " "   o t h e r s A c c e s s P e r m i s s i o n = " e d i t " / > < a r r U s e r I d   t i t l e = " :S�W1 _ 3 _ 1 _ 1 "   r a n g e C r e a t o r = " "   o t h e r s A c c e s s P e r m i s s i o n = " e d i t " / > < a r r U s e r I d   t i t l e = " :S�W2 _ 1 2 _ 1 _ 1 "   r a n g e C r e a t o r = " "   o t h e r s A c c e s s P e r m i s s i o n = " e d i t " / > < a r r U s e r I d   t i t l e = " :S�W2 _ 1 3 _ 1 _ 1 "   r a n g e C r e a t o r = " "   o t h e r s A c c e s s P e r m i s s i o n = " e d i t " / > < a r r U s e r I d   t i t l e = " :S�W2 _ 1 _ 2 _ 1 _ 1 "   r a n g e C r e a t o r = " "   o t h e r s A c c e s s P e r m i s s i o n = " e d i t " / > < a r r U s e r I d   t i t l e = " :S�W2 _ 1 4 _ 1 _ 1 "   r a n g e C r e a t o r = " "   o t h e r s A c c e s s P e r m i s s i o n = " e d i t " / > < a r r U s e r I d   t i t l e = " :S�W2 _ 1 5 _ 1 _ 1 "   r a n g e C r e a t o r = " "   o t h e r s A c c e s s P e r m i s s i o n = " e d i t " / > < a r r U s e r I d   t i t l e = " :S�W2 _ 1 6 _ 1 _ 1 "   r a n g e C r e a t o r = " "   o t h e r s A c c e s s P e r m i s s i o n = " e d i t " / > < a r r U s e r I d   t i t l e = " :S�W2 _ 1 7 _ 1 _ 1 "   r a n g e C r e a t o r = " "   o t h e r s A c c e s s P e r m i s s i o n = " e d i t " / > < a r r U s e r I d   t i t l e = " :S�W2 _ 1 8 _ 1 _ 1 "   r a n g e C r e a t o r = " "   o t h e r s A c c e s s P e r m i s s i o n = " e d i t " / > < a r r U s e r I d   t i t l e = " :S�W2 _ 2 _ 2 _ 1 _ 1 "   r a n g e C r e a t o r = " "   o t h e r s A c c e s s P e r m i s s i o n = " e d i t " / > < a r r U s e r I d   t i t l e = " :S�W2 _ 1 9 _ 1 _ 1 "   r a n g e C r e a t o r = " "   o t h e r s A c c e s s P e r m i s s i o n = " e d i t " / > < a r r U s e r I d   t i t l e = " :S�W1 _ 1 _ 2 _ 1 "   r a n g e C r e a t o r = " "   o t h e r s A c c e s s P e r m i s s i o n = " e d i t " / > < / r a n g e L i s t > < r a n g e L i s t   s h e e t S t i d = " 3 2 8 "   m a s t e r = " " / > < r a n g e L i s t   s h e e t S t i d = " 2 7 5 "   m a s t e r = " " / > < r a n g e L i s t   s h e e t S t i d = " 2 7 6 "   m a s t e r = " " / > < r a n g e L i s t   s h e e t S t i d = " 3 2 0 "   m a s t e r = " " > < a r r U s e r I d   t i t l e = " :S�W3 "   r a n g e C r e a t o r = " "   o t h e r s A c c e s s P e r m i s s i o n = " e d i t " / > < a r r U s e r I d   t i t l e = " :S�W2 "   r a n g e C r e a t o r = " "   o t h e r s A c c e s s P e r m i s s i o n = " e d i t " / > < a r r U s e r I d   t i t l e = " :S�W1 "   r a n g e C r e a t o r = " "   o t h e r s A c c e s s P e r m i s s i o n = " e d i t " / > < a r r U s e r I d   t i t l e = " :S�W1 _ 1 "   r a n g e C r e a t o r = " "   o t h e r s A c c e s s P e r m i s s i o n = " e d i t " / > < a r r U s e r I d   t i t l e = " :S�W2 _ 1 _ 1 "   r a n g e C r e a t o r = " "   o t h e r s A c c e s s P e r m i s s i o n = " e d i t " / > < a r r U s e r I d   t i t l e = " :S�W2 _ 2 "   r a n g e C r e a t o r = " "   o t h e r s A c c e s s P e r m i s s i o n = " e d i t " / > < / r a n g e L i s t > < r a n g e L i s t   s h e e t S t i d = " 3 0 6 "   m a s t e r = " " > < a r r U s e r I d   t i t l e = " :S�W1 _ 1 "   r a n g e C r e a t o r = " "   o t h e r s A c c e s s P e r m i s s i o n = " e d i t " / > < / r a n g e L i s t > < r a n g e L i s t   s h e e t S t i d = " 3 0 7 "   m a s t e r = " " > < a r r U s e r I d   t i t l e = " :S�W1 _ 1 _ 2 "   r a n g e C r e a t o r = " "   o t h e r s A c c e s s P e r m i s s i o n = " e d i t " / > < / r a n g e L i s t > < r a n g e L i s t   s h e e t S t i d = " 2 1 7 "   m a s t e r = " " / > < r a n g e L i s t   s h e e t S t i d = " 2 4 1 "   m a s t e r = " " / > < r a n g e L i s t   s h e e t S t i d = " 3 6 0 "   m a s t e r = " " / > < r a n g e L i s t   s h e e t S t i d = " 2 7 7 "   m a s t e r = " " / > < r a n g e L i s t   s h e e t S t i d = " 2 7 8 "   m a s t e r = " " / > < r a n g e L i s t   s h e e t S t i d = " 2 5 7 "   m a s t e r = " " / > < r a n g e L i s t   s h e e t S t i d = " 3 6 2 "   m a s t e r = " " / > < r a n g e L i s t   s h e e t S t i d = " 3 6 3 "   m a s t e r = " " / > < r a n g e L i s t   s h e e t S t i d = " 3 6 9 "   m a s t e r = " " / > < r a n g e L i s t   s h e e t S t i d = " 3 6 4 "   m a s t e r = " " / > < r a n g e L i s t   s h e e t S t i d = " 3 6 5 "   m a s t e r = " " / > < r a n g e L i s t   s h e e t S t i d = " 3 3 8 "   m a s t e r = " " / > < r a n g e L i s t   s h e e t S t i d = " 3 6 8 "   m a s t e r = " " / > < r a n g e L i s t   s h e e t S t i d = " 3 6 7 " 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Company>预算处</Company>
  <Application>Microsoft Excel</Application>
  <HeadingPairs>
    <vt:vector size="2" baseType="variant">
      <vt:variant>
        <vt:lpstr>工作表</vt:lpstr>
      </vt:variant>
      <vt:variant>
        <vt:i4>29</vt:i4>
      </vt:variant>
    </vt:vector>
  </HeadingPairs>
  <TitlesOfParts>
    <vt:vector size="29" baseType="lpstr">
      <vt:lpstr>一.湛河区2022年一般公共预算收支预算总表</vt:lpstr>
      <vt:lpstr>二.湛河区2022年一般公共预算收入预算表</vt:lpstr>
      <vt:lpstr>三.湛河区2022年一般公共预算本级支出预算表</vt:lpstr>
      <vt:lpstr>四.湛河区2022年一般公共预算支出预算总表</vt:lpstr>
      <vt:lpstr>五.湛河区2022年一般公共预算支出预算明细表</vt:lpstr>
      <vt:lpstr>六.湛河区2022年一般公共预算本级基本支出经济分类</vt:lpstr>
      <vt:lpstr>七.湛河区2022年三公经费预算汇总表</vt:lpstr>
      <vt:lpstr>八.市对湛河区2022年税收返还和转移支付分项目预算表</vt:lpstr>
      <vt:lpstr>九.市对湛河区2022年税收返还和转移支付分地区预算表</vt:lpstr>
      <vt:lpstr>十.湛河区2022年基本建设支出预算表</vt:lpstr>
      <vt:lpstr>十一.湛河区2021年一般债务余额情况表</vt:lpstr>
      <vt:lpstr>十二.湛河区2021年地方政府一般债务分地区限额余额情况表</vt:lpstr>
      <vt:lpstr>十三.湛河区2022年政府性基金收支预算总表</vt:lpstr>
      <vt:lpstr>十四.湛河区2022年政府性基金收入预算表</vt:lpstr>
      <vt:lpstr>十五.湛河区本级2022年政府性基金支出预算表</vt:lpstr>
      <vt:lpstr>十六.湛河区2022年政府性基金支出预算明细表</vt:lpstr>
      <vt:lpstr>十七.市对湛河区2022年政府性基金转移支付分项目预算表</vt:lpstr>
      <vt:lpstr>十八.市对湛河区2022年政府性基金转移支付分地区预算表</vt:lpstr>
      <vt:lpstr>十九.湛河区2021年政府专项债务限额余额情况表</vt:lpstr>
      <vt:lpstr>二十.湛河区2021年政府专项债务分地区限额余额情况表</vt:lpstr>
      <vt:lpstr>二十一.湛河区2022年国有资本经营收支预算总表</vt:lpstr>
      <vt:lpstr>二十二.湛河区2022年国有资本经营收入预算表</vt:lpstr>
      <vt:lpstr>二十三.湛河区2022年国有资本经营支出预算表</vt:lpstr>
      <vt:lpstr>二十四、湛河区2022年本级国有资本经营支出预算表</vt:lpstr>
      <vt:lpstr>二十五.市对湛河区2022年国有资本经营预算转移支付分项目表</vt:lpstr>
      <vt:lpstr>二十六.湛河区2022年国有资本经营预算转移支付分地区表</vt:lpstr>
      <vt:lpstr>二十七.湛河区2022社会保险基金收支预算总表</vt:lpstr>
      <vt:lpstr>二十八.湛河区2022年社会保险基金收入预算表</vt:lpstr>
      <vt:lpstr>二十九.湛河区2022年社会保险基金支出预算表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李新建</dc:creator>
  <cp:lastModifiedBy>Administrator</cp:lastModifiedBy>
  <cp:revision>1</cp:revision>
  <dcterms:created xsi:type="dcterms:W3CDTF">2002-01-21T01:24:00Z</dcterms:created>
  <cp:lastPrinted>2022-05-13T02:42:00Z</cp:lastPrinted>
  <dcterms:modified xsi:type="dcterms:W3CDTF">2023-06-02T01:11:52Z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F8488B6304554322AB108CE378A90212</vt:lpwstr>
  </property>
</Properties>
</file>